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70" windowWidth="20610" windowHeight="11340" tabRatio="745" activeTab="2"/>
  </bookViews>
  <sheets>
    <sheet name="Planilha Site 1" sheetId="25" r:id="rId1"/>
    <sheet name="Planilha Site 2" sheetId="26" r:id="rId2"/>
    <sheet name="Planilha Site 3" sheetId="27" r:id="rId3"/>
  </sheets>
  <definedNames>
    <definedName name="_xlnm.Print_Area" localSheetId="0">'Planilha Site 1'!$A$1:$G$198</definedName>
    <definedName name="_xlnm.Print_Area" localSheetId="1">'Planilha Site 2'!$A$1:$H$199</definedName>
    <definedName name="_xlnm.Print_Area" localSheetId="2">'Planilha Site 3'!$A$1:$C$84</definedName>
  </definedNames>
  <calcPr calcId="125725"/>
  <fileRecoveryPr repairLoad="1"/>
</workbook>
</file>

<file path=xl/calcChain.xml><?xml version="1.0" encoding="utf-8"?>
<calcChain xmlns="http://schemas.openxmlformats.org/spreadsheetml/2006/main">
  <c r="C84" i="27"/>
  <c r="C72"/>
  <c r="C67"/>
  <c r="C60"/>
  <c r="C55"/>
  <c r="C41"/>
  <c r="C38"/>
  <c r="C32"/>
  <c r="C16"/>
  <c r="C7"/>
  <c r="G199" i="26"/>
  <c r="F199"/>
  <c r="H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8"/>
  <c r="C77" i="27" l="1"/>
  <c r="G198" i="25" l="1"/>
</calcChain>
</file>

<file path=xl/sharedStrings.xml><?xml version="1.0" encoding="utf-8"?>
<sst xmlns="http://schemas.openxmlformats.org/spreadsheetml/2006/main" count="1683" uniqueCount="464">
  <si>
    <t>Nº</t>
  </si>
  <si>
    <t>VALOR</t>
  </si>
  <si>
    <t>Material de Consumo</t>
  </si>
  <si>
    <t>TOTAL</t>
  </si>
  <si>
    <t>APLICAÇÕES</t>
  </si>
  <si>
    <t>RESUMO</t>
  </si>
  <si>
    <t>Despesas Operacionais</t>
  </si>
  <si>
    <t>CLASSIFICAÇÃO / NATUREZA</t>
  </si>
  <si>
    <t>Alimentação</t>
  </si>
  <si>
    <t>Outras Despesas</t>
  </si>
  <si>
    <t>1.1</t>
  </si>
  <si>
    <t>Salários</t>
  </si>
  <si>
    <t>Encargos Sociais</t>
  </si>
  <si>
    <t>1.2</t>
  </si>
  <si>
    <t>FGTS</t>
  </si>
  <si>
    <t>1.2.1</t>
  </si>
  <si>
    <t>1.2.2</t>
  </si>
  <si>
    <t>1.4</t>
  </si>
  <si>
    <t>1.5</t>
  </si>
  <si>
    <t>Vale Transporte</t>
  </si>
  <si>
    <t>Gastos com médicos</t>
  </si>
  <si>
    <t>2.1</t>
  </si>
  <si>
    <t>2.2</t>
  </si>
  <si>
    <t>Material de Escritório</t>
  </si>
  <si>
    <t>2.3</t>
  </si>
  <si>
    <t>Material de Limpeza</t>
  </si>
  <si>
    <t>Generos Alimenticios</t>
  </si>
  <si>
    <t>3.1</t>
  </si>
  <si>
    <t>Transporte de Materiais</t>
  </si>
  <si>
    <t>Gases Medicinais</t>
  </si>
  <si>
    <t>4.1</t>
  </si>
  <si>
    <t>4.2</t>
  </si>
  <si>
    <t>Locação de Raio X</t>
  </si>
  <si>
    <t>4.3</t>
  </si>
  <si>
    <t>4.4</t>
  </si>
  <si>
    <t>Lavanderia</t>
  </si>
  <si>
    <t>4.5</t>
  </si>
  <si>
    <t>Esterilização</t>
  </si>
  <si>
    <t>4.6</t>
  </si>
  <si>
    <t>5.1</t>
  </si>
  <si>
    <t>Manutenção de Equipamentos</t>
  </si>
  <si>
    <t>5.2</t>
  </si>
  <si>
    <t>5.3</t>
  </si>
  <si>
    <t>5.4</t>
  </si>
  <si>
    <t>Manutenção Predial e Adequações</t>
  </si>
  <si>
    <t>Manutenção Equip. Informática</t>
  </si>
  <si>
    <t>6.1</t>
  </si>
  <si>
    <t>6.2</t>
  </si>
  <si>
    <t>6.3</t>
  </si>
  <si>
    <t>Gestão de Serviços</t>
  </si>
  <si>
    <t>6.4</t>
  </si>
  <si>
    <t>Contabilidade</t>
  </si>
  <si>
    <t>6.5</t>
  </si>
  <si>
    <t>Assessoria Juridica e Técnica</t>
  </si>
  <si>
    <t>6.6</t>
  </si>
  <si>
    <t>Serviços de Apoio</t>
  </si>
  <si>
    <t>Correios</t>
  </si>
  <si>
    <t>Taxas Bancárias</t>
  </si>
  <si>
    <t>8.1</t>
  </si>
  <si>
    <t>Caixinha</t>
  </si>
  <si>
    <t>Despesas Gestor</t>
  </si>
  <si>
    <t>Impostos Sobre NF</t>
  </si>
  <si>
    <t>Assessoria Técnica</t>
  </si>
  <si>
    <t>7.1</t>
  </si>
  <si>
    <t>7.2</t>
  </si>
  <si>
    <t>7.3</t>
  </si>
  <si>
    <t>7.4</t>
  </si>
  <si>
    <t>8.2</t>
  </si>
  <si>
    <t>3.2</t>
  </si>
  <si>
    <t>PIS</t>
  </si>
  <si>
    <t>1.2.3</t>
  </si>
  <si>
    <t>2.4</t>
  </si>
  <si>
    <t>INSTITUIÇÃO: ABEDESC - ASSOCIAÇÃO BENEFICENTE DE DES. SOCIAL E CULTURAL</t>
  </si>
  <si>
    <t>CHAMADA PÚBLICA 03/2017</t>
  </si>
  <si>
    <t>1.2.4</t>
  </si>
  <si>
    <t>IRRF</t>
  </si>
  <si>
    <t>Internet</t>
  </si>
  <si>
    <t>4.7</t>
  </si>
  <si>
    <t>Material de Informatica</t>
  </si>
  <si>
    <t>2.5</t>
  </si>
  <si>
    <t>Conta de Agua</t>
  </si>
  <si>
    <t>Conta de Luz</t>
  </si>
  <si>
    <t>4.8</t>
  </si>
  <si>
    <t>4.9</t>
  </si>
  <si>
    <t>Manutenção Equip. Adm / Hospit.</t>
  </si>
  <si>
    <t>Serviços Ocupacionais</t>
  </si>
  <si>
    <t>Assessoria Financeira</t>
  </si>
  <si>
    <t>4.10</t>
  </si>
  <si>
    <t>4.10.1</t>
  </si>
  <si>
    <t>4.10.2</t>
  </si>
  <si>
    <t>4.10.3</t>
  </si>
  <si>
    <t>Locação de equip. médicos</t>
  </si>
  <si>
    <t>Data</t>
  </si>
  <si>
    <t>Movimento</t>
  </si>
  <si>
    <t>Crédito</t>
  </si>
  <si>
    <t>Débito</t>
  </si>
  <si>
    <t>TARIFA EMISSÃO TED</t>
  </si>
  <si>
    <t>PAG. FUNCIONARIOS - EDSON DONIZETI CLARO</t>
  </si>
  <si>
    <t>PAG. FUNCIONARIOS - VANIA ANTUNES BATISTA</t>
  </si>
  <si>
    <t>DEVOLUÇÃO IMPOSTOS NF TEC RAD - RAIO X</t>
  </si>
  <si>
    <t>PAGAMENTO MENSAL FORNECIMENTO DE PÃES</t>
  </si>
  <si>
    <t>PAGAMENTO MENSAL REFEIÇÕES MÉDICOS</t>
  </si>
  <si>
    <t>PAG. MÉDICO DR. CLAUDIO MASUJ - ENJOJI E ENJOJI</t>
  </si>
  <si>
    <t>Impostos Sobre NF Médicos</t>
  </si>
  <si>
    <t>1.3.1</t>
  </si>
  <si>
    <t>1.3.2</t>
  </si>
  <si>
    <t>1.6.1</t>
  </si>
  <si>
    <t>1.6.2</t>
  </si>
  <si>
    <t>1.6.3</t>
  </si>
  <si>
    <t>PAG. FUNCIONARIOS - GIOVANA DE CASSIA SANTOS</t>
  </si>
  <si>
    <t>TED CEMAC ASSESSORIA CONTABIL / CONTABILIDADE</t>
  </si>
  <si>
    <t>PAG. MÉDICO DR. JUAREZ TAVARES - CL AMB. TAVARES</t>
  </si>
  <si>
    <t>SALDO INICIAL</t>
  </si>
  <si>
    <t>TED EVALDO PEREIRA GONÇALVES / GESTÃO MENSAL</t>
  </si>
  <si>
    <t>PAGAMENTO DE TITULO / VALE ALIMENTAÇÃO</t>
  </si>
  <si>
    <t>PAG. MÉDICO DR. AFMAN MAGWIRA FROMETA</t>
  </si>
  <si>
    <t>Contribuição Sindical</t>
  </si>
  <si>
    <t>PAG. FUNCIONARIOS - EVANDRO APARECIDO CUBA</t>
  </si>
  <si>
    <t>PAG. FUNCIONARIOS - RENAN GARCIA DE MIRANDA</t>
  </si>
  <si>
    <t>TED ISABELA MARTIMIANO / TRANSP. ANALISES CLIN</t>
  </si>
  <si>
    <t>PAG. MÉDICO DR. WILLIAM MOSQUIN - DIR. CLINICA</t>
  </si>
  <si>
    <t>PAG. FUNCIONARIOS - RENAN ANTONIO RODRIGUES</t>
  </si>
  <si>
    <t>Taxas Municipais / Estaduais</t>
  </si>
  <si>
    <t>PAGAMENTO MENSAL LABORATÓRIO ANÁLISES CLINIC</t>
  </si>
  <si>
    <t>PAG. FUNCIONARIOS - LUCIANA DE ALMEIDA MELLO</t>
  </si>
  <si>
    <t>PAG. FUNCIONARIOS - PAULA THAIS MARSOLA MENEG</t>
  </si>
  <si>
    <t>PAG. FUNCIONARIOS - CIBELE LAIANE FERNANDES</t>
  </si>
  <si>
    <t>TED SANTA CASA S C R PARDO / LAVANDERIA</t>
  </si>
  <si>
    <t>PAGAMENTO MENSAL / LOCAÇÃO RAIO X</t>
  </si>
  <si>
    <t>PAG. FUNCIONARIOS - ROSIMEIRY FATIMA ROSA</t>
  </si>
  <si>
    <t>TED GOMES ROSA SOC CIV / HONORARIOS JURIDICO</t>
  </si>
  <si>
    <t>PAG. FUNCIONARIOS - ALINE ROSA DA SILVA</t>
  </si>
  <si>
    <t>PAG. FUNCIONARIOS - ANGELA MARIA JULIANO ROD.</t>
  </si>
  <si>
    <t>PAG. MÉDICA DRA. MAYARA LIMA - MM LIMA SERV MED</t>
  </si>
  <si>
    <t>TED ABEDESC ASSOC / IMPOSTOS NF MÉDICOS</t>
  </si>
  <si>
    <t>PAGAMENTO DE TITULO / CONTA DE LUZ</t>
  </si>
  <si>
    <t>TED AURI MENDONÇA FILHO / MATERIAL DE LIMPEZA</t>
  </si>
  <si>
    <t>PAG. FUNCIONARIOS - SARA LAIS SANTOS NASCIM.</t>
  </si>
  <si>
    <t>PAG. MÉDICO DR. JULIO MILLO HOPPE - HOPPE REUM.</t>
  </si>
  <si>
    <t>PAG. MÉDICO DR. GILBERTO SARRILHO - SCM SERV MED</t>
  </si>
  <si>
    <t>PAG. MÉDICO DR. DIEGO RAFAEL BAGATIM / UPA SCRP</t>
  </si>
  <si>
    <t>CRÉDITO PREF. DE SANTA CRUZ DO RIO PARDO - UPA</t>
  </si>
  <si>
    <t>Material Hospitalar e EPI´S</t>
  </si>
  <si>
    <t>TED ABEDESC ASSOC / PAG. FGTS FUNCIONÁRIOS</t>
  </si>
  <si>
    <t>TED ABEDESC ASSOC / IRRF FUNCIONÁRIOS</t>
  </si>
  <si>
    <t>PAGAMENTO DE TITULO / MATERIAL MANUTENÇÃO</t>
  </si>
  <si>
    <t>PAGAMENTO TRIBUTOS / GPS INSS FUNCIONÁRIOS</t>
  </si>
  <si>
    <t>PAGAMENTO TRIBUTOS / GPS INSS PRESIDENCIA</t>
  </si>
  <si>
    <t>TED RODRIGO B GAUDIO / ASSESSORIA TÉCNICA</t>
  </si>
  <si>
    <t>RESGATE FUNDO CDB / RDB</t>
  </si>
  <si>
    <t>PAG. FUNCIONARIOS - WELLINGTON JOSE SINGOLANI</t>
  </si>
  <si>
    <t>PAG. MÉDICO DR. LUIS SENISE - L P S SENISE SERV</t>
  </si>
  <si>
    <t>PAGAMENTO DE TITULO / MATERIAL HOSPITALAR</t>
  </si>
  <si>
    <t>PAGAMENTO DE TITULO / LOCAÇÃO OXIGENIO</t>
  </si>
  <si>
    <t>PAG. MÉDICO DR. ANDRE MARCELO GREGOLIN FILHO</t>
  </si>
  <si>
    <t>TED SOROMED MARILIA / MATERIAL HOSPITALAR</t>
  </si>
  <si>
    <t>PAG. FUNCIONARIOS - ALESSANDRA AP BARBOSA</t>
  </si>
  <si>
    <t>PAG. FUNCIONARIOS - RAPHAEL PASTORE</t>
  </si>
  <si>
    <t>PAGAMENTO DE TITULO / MENS. RELOGIO DE PONTO</t>
  </si>
  <si>
    <t>PAG. MÉDICO DR. WALTER TOSHIYUKI EZAKI</t>
  </si>
  <si>
    <t>PAGAMENTO DE TITULO / SUPERMERCADO</t>
  </si>
  <si>
    <t>TARIFA MENSALIDADE PACOTE SERVIÇOS</t>
  </si>
  <si>
    <t>PAG. FUNCIONARIOS - MARIANA SARTORI MAGNONI</t>
  </si>
  <si>
    <t>PAGAMENTO DE TITULO / INTERNET</t>
  </si>
  <si>
    <t>PAGAMENTO DE TITULO / RECARGA OXIGENIO</t>
  </si>
  <si>
    <t>PAGAMENTO DE TITULO / PREST. SERV. OCUPACION.</t>
  </si>
  <si>
    <t>NF 1014</t>
  </si>
  <si>
    <t>TED EVALDO PEREIRA GONÇALVES / GESTÃO SEMANAL</t>
  </si>
  <si>
    <t>PAG. FUNCIONARIOS - MARINA GABRIELLE DA SILVA</t>
  </si>
  <si>
    <t>PAG. FUNCIONARIOS - RENATA ALVES GARCIA</t>
  </si>
  <si>
    <t>NF 132279</t>
  </si>
  <si>
    <t>NF 11326</t>
  </si>
  <si>
    <t>PAG. MÉDICA DRA. ARYANNE MARTINS BONIFACIO</t>
  </si>
  <si>
    <t>PAG. MÉDICO DR. RONNEN PINHEIRO DE ANDRADE</t>
  </si>
  <si>
    <t>PAGAMENTO DE TITULO / MATERIAL DE LIMPEZA</t>
  </si>
  <si>
    <t>PAGAMENTO DE TITULO / MANUT. AR CONDICION. 2-2</t>
  </si>
  <si>
    <t>PAG. MÉDICO DR. ANDRE VINICIUS P TAVARES</t>
  </si>
  <si>
    <t>NF 620</t>
  </si>
  <si>
    <t>RPA</t>
  </si>
  <si>
    <t>NF 14888</t>
  </si>
  <si>
    <t>NF 132752</t>
  </si>
  <si>
    <t>TED HELAINE TOBIAS TIROLLI / AVENTAIS 1-2</t>
  </si>
  <si>
    <t>NF 517</t>
  </si>
  <si>
    <t>APLICAÇÃO FUNDO CDB / RDB</t>
  </si>
  <si>
    <t>MÊS DE REFERÊNCIA: MAIO / 2021</t>
  </si>
  <si>
    <t>MÊS DE REFERÊNCIA: MAIO / 2021 - PERÍODO DE 01.05.2021 A 31.05.2021</t>
  </si>
  <si>
    <t>TED MAJONI CONFECÇÕES / AVENTAIS</t>
  </si>
  <si>
    <t>PAGAMENTO FÉRIAS / KARINA APARECIDA ELIAS</t>
  </si>
  <si>
    <t>PAGAMENTO MÉDICO DR. RONNEN PINH. / ADIANTAM.</t>
  </si>
  <si>
    <t>TRANSFERENCIA ISABELA RIBEIRO GOBO / CAIXINHA</t>
  </si>
  <si>
    <t>PAG. FUNCIONARIOS - LARISSA BEATRIZ DE SOUZA</t>
  </si>
  <si>
    <t>PAG. FUNCIONARIOS - VANIELLEN GUIMARAES MELO</t>
  </si>
  <si>
    <t>TED SUELI YAMAGAMI VIEIRA / PAGTO PRES. ABRIL 21</t>
  </si>
  <si>
    <t>PAGAMENTO DE TITULO / MATERIAL HOSPITALAR 2-3</t>
  </si>
  <si>
    <t>PAGAMENTO DE TITULO / MANUT. AR CONDICIONADO</t>
  </si>
  <si>
    <t>NF 12367</t>
  </si>
  <si>
    <t>NF 1161</t>
  </si>
  <si>
    <t>NF 3873</t>
  </si>
  <si>
    <t>NF 1726</t>
  </si>
  <si>
    <t>NF 1727</t>
  </si>
  <si>
    <t>NF 10487</t>
  </si>
  <si>
    <t>NF 134006</t>
  </si>
  <si>
    <t>NF 81</t>
  </si>
  <si>
    <t>PAGAMENTO MÉDICO DR. SERGIO MURILO / ADIANT.</t>
  </si>
  <si>
    <t>PAGAMENTO DE TITULO / MATERIAL ELÉTRICO</t>
  </si>
  <si>
    <t>TED SOROMED MARILIA / MATERIAL HOSPITALAR 1-2</t>
  </si>
  <si>
    <t>TED ABEDESC - PAGAMENTO ISS NOTAS 1222 E 1223</t>
  </si>
  <si>
    <t>PAGAMENTO DE TITULO / MATERIAL HOSPITALAR 2-2</t>
  </si>
  <si>
    <t>TED L EVARISTO SANTOS / EQUIP. HOSPITALAR 6-8</t>
  </si>
  <si>
    <t>TED EDER M NICOLETTO / MATERIAL MANUTENÇÃO</t>
  </si>
  <si>
    <t>TED HELAINE TOBIAS TIROLLI / AVENTAIS 2-2</t>
  </si>
  <si>
    <t>PAGAMENTO DE TITULO / MATERIAL GRÁFICO 2-2</t>
  </si>
  <si>
    <t>TED EDUARDO LUIZ DE SOUZA / MAN. EQUIP. HOSP.</t>
  </si>
  <si>
    <t>TED OLIVEIRA E ARAGAO / MATERIAL MANUTENÇÃO</t>
  </si>
  <si>
    <t>PAGAMENTO RESCISÃO / ANGELA MARIA JULIANO</t>
  </si>
  <si>
    <t>PAGAMENTO FGTS RESCISÓRIO / ANGELA MARIA J.</t>
  </si>
  <si>
    <t>NF 4342</t>
  </si>
  <si>
    <t>NF 7155</t>
  </si>
  <si>
    <t>NF 12385</t>
  </si>
  <si>
    <t>NF 100</t>
  </si>
  <si>
    <t>NF 3740</t>
  </si>
  <si>
    <t>NF 21998</t>
  </si>
  <si>
    <t>NF 111</t>
  </si>
  <si>
    <t>NF 12438</t>
  </si>
  <si>
    <t>NF 109639-1</t>
  </si>
  <si>
    <t>NF 34</t>
  </si>
  <si>
    <t>NF 816</t>
  </si>
  <si>
    <t>NF 33270</t>
  </si>
  <si>
    <t>TED LABERSAN LABORAT. / EXAMES PERIÓDICOS</t>
  </si>
  <si>
    <t>TED MULTMED EQUIP. HOSP / MATERIAL HOSPITALAR</t>
  </si>
  <si>
    <t>PAGAMENTO DE TITULO / MATERIAL DE LIMPEZA 1-2</t>
  </si>
  <si>
    <t>PAGAMENTO DE TITULO / CONTRIB. SINDICAL 3-5</t>
  </si>
  <si>
    <t>PAGAMENTO DE TITULO / MAT. ESCRITÓRIO 1-2</t>
  </si>
  <si>
    <t>PAG. MÉDICO DR. ALCEU BERNARDO - JESPERSEN E C.</t>
  </si>
  <si>
    <t>PAG. MÉDICO DR. ISAIAS CARVALHO DOS SANTOS</t>
  </si>
  <si>
    <t>PAG. MÉDICO DR. JOSE HENRIQUE RAMOS</t>
  </si>
  <si>
    <t>PAG. MÉDICO DR. LUIS OTAVIO PATROCINIO</t>
  </si>
  <si>
    <t>PAG. MÉDICO DR. MARCIANO PIRES DA COSTA</t>
  </si>
  <si>
    <t>PAG. MÉDICO DR. MARCO AURELIO - MARCO MEDICINA</t>
  </si>
  <si>
    <t>NF 15852</t>
  </si>
  <si>
    <t>NF 689</t>
  </si>
  <si>
    <t>NF 199</t>
  </si>
  <si>
    <t>NF 202</t>
  </si>
  <si>
    <t>NF 11337</t>
  </si>
  <si>
    <t>NF 11338</t>
  </si>
  <si>
    <t>NF 11353</t>
  </si>
  <si>
    <t>NF 43231</t>
  </si>
  <si>
    <t>NF 10544</t>
  </si>
  <si>
    <t>NF 33</t>
  </si>
  <si>
    <t>NF 518</t>
  </si>
  <si>
    <t>NF 1231-1</t>
  </si>
  <si>
    <t>NF 3910</t>
  </si>
  <si>
    <t>NF 13321</t>
  </si>
  <si>
    <t>PAGAMENTO DE TITULO / MANUTENÇAO EXTINTORES</t>
  </si>
  <si>
    <t>NF 1899</t>
  </si>
  <si>
    <t>PAG. MÉDICO DRA. SOPHIA RHEINFRANCK - HOPPE R.</t>
  </si>
  <si>
    <t>PAGAMENTO TRIBUTOS IRRF / FÉRIAS VANESSA MOIA</t>
  </si>
  <si>
    <t>PAGAMENTO TRIBUTOS IRRF / FÉRIAS THIAGO VIDOR</t>
  </si>
  <si>
    <t>PAGAMENTO TRIBUTOS IRRF / FÉRIAS ALINE ROSA S</t>
  </si>
  <si>
    <t>PAGAMENTO TRIBUTOS IRRF / FÉRIAS CHRISTINA AP</t>
  </si>
  <si>
    <t>PAGAMENTO TRIBUTOS IRRF / FÉRIAS SUELI YAMAG.</t>
  </si>
  <si>
    <t>PAGAMENTO TRIBUTOS IRRF / RESCISÃO ERICA AP S</t>
  </si>
  <si>
    <t>NF 224</t>
  </si>
  <si>
    <t>NF 149</t>
  </si>
  <si>
    <t>NF 25</t>
  </si>
  <si>
    <t>NF 11</t>
  </si>
  <si>
    <t>NF 14</t>
  </si>
  <si>
    <t>NF 28</t>
  </si>
  <si>
    <t>NF 21</t>
  </si>
  <si>
    <t>NF 279</t>
  </si>
  <si>
    <t>NF 125</t>
  </si>
  <si>
    <t>NF 474</t>
  </si>
  <si>
    <t>NF 218</t>
  </si>
  <si>
    <t>NF 21-1</t>
  </si>
  <si>
    <t>NF 102</t>
  </si>
  <si>
    <t>NF 1-1</t>
  </si>
  <si>
    <t>NF 170</t>
  </si>
  <si>
    <t>NF 643</t>
  </si>
  <si>
    <t>NF 221</t>
  </si>
  <si>
    <t>NF 653</t>
  </si>
  <si>
    <t>NF 186</t>
  </si>
  <si>
    <t>NF 5496</t>
  </si>
  <si>
    <t>NF 93</t>
  </si>
  <si>
    <t>NF 12539</t>
  </si>
  <si>
    <t>NF 33476</t>
  </si>
  <si>
    <t>NF 33486</t>
  </si>
  <si>
    <t>TED SOROMED MARILIA / MATERIAL HOSPITALAR 2-2</t>
  </si>
  <si>
    <t>TED ABEDESC ASSOC / PIS FUNCIONÁRIOS</t>
  </si>
  <si>
    <t>TED PINHEIRO AMBIENTAL / DEDETIZAÇÃO</t>
  </si>
  <si>
    <t>NF 50010</t>
  </si>
  <si>
    <t>NF 135602</t>
  </si>
  <si>
    <t>NF 110885-1</t>
  </si>
  <si>
    <t>NF 2308</t>
  </si>
  <si>
    <t>NF 12471</t>
  </si>
  <si>
    <t>PAGAMENTO FÉRIAS GIOVANA DE CASSIA SANTOS</t>
  </si>
  <si>
    <t>PAGAMENTO MÉDICO / VINICIUS PINTO FERREIRA</t>
  </si>
  <si>
    <t>NF 37</t>
  </si>
  <si>
    <t>RECEITAS X DESPESAS DETALHADAS - MAIO 2021</t>
  </si>
  <si>
    <t>Natureza Despesa</t>
  </si>
  <si>
    <t>Descrição</t>
  </si>
  <si>
    <t>NF Nº</t>
  </si>
  <si>
    <t>N/A</t>
  </si>
  <si>
    <t>RESGATE FUNDO</t>
  </si>
  <si>
    <t>2.5 Material Hospitalar / EPIS</t>
  </si>
  <si>
    <t>MATERIAL HOSPITALAR</t>
  </si>
  <si>
    <t>EQUIPAMENTO HOSPITALAR</t>
  </si>
  <si>
    <t>7.3 Taxas Bancárias</t>
  </si>
  <si>
    <t>TARIFAS BANCÁRIAS</t>
  </si>
  <si>
    <t>S/N</t>
  </si>
  <si>
    <t>1.1 Salários</t>
  </si>
  <si>
    <t>PAGAMENTO SALARIO</t>
  </si>
  <si>
    <t>PAG. FUNCIONARIOS - ADEMILSON ALBANO</t>
  </si>
  <si>
    <t>FOLHA</t>
  </si>
  <si>
    <t>PAG. FUNCIONARIOS - ADRIANA DE FREITAS MENDES</t>
  </si>
  <si>
    <t>PAG. FUNCIONARIOS - ALINE CRISTINA SILVESTRE</t>
  </si>
  <si>
    <t>PAG. FUNCIONARIOS - ANA PAULA DE JESUS BUENO</t>
  </si>
  <si>
    <t>PAG. FUNCIONARIOS - ANA PAULA MORGUETI DE SOUZA</t>
  </si>
  <si>
    <t>PAG. FUNCIONARIOS - ANA PAULA SCACHETTI</t>
  </si>
  <si>
    <t>PAG. FUNCIONARIOS - ARIANE DE SOUZA ALVES</t>
  </si>
  <si>
    <t>PAG. FUNCIONARIOS - CAROLINA CARVALHO CORDEIRO</t>
  </si>
  <si>
    <t>PAG. FUNCIONARIOS - CHRISTINA APARECIDA PEDRO</t>
  </si>
  <si>
    <t>PAG. FUNCIONARIOS - CLELIO MONTALVAO</t>
  </si>
  <si>
    <t>PAG. FUNCIONARIOS - DANIELA DE FATIMA P NASCIMENTO</t>
  </si>
  <si>
    <t>PAG. FUNCIONARIOS - EDER VALENTIM DAMACENO</t>
  </si>
  <si>
    <t>PAG. FUNCIONARIOS -  EDUARDO SERGIO CARDOSO</t>
  </si>
  <si>
    <t>PAG. FUNCIONARIOS - FABIO GABRIEL BRESSANIN MAXIMIANO</t>
  </si>
  <si>
    <t>PAG. FUNCIONARIOS - FERNANDA APARECIDA SOARES</t>
  </si>
  <si>
    <t>PAG. FUNCIONARIOS - FERNANDA DE SOUZA GARCIA LUVISOTO</t>
  </si>
  <si>
    <t>PAG. FUNCIONARIOS - GERALDO VALDINEI MAXIMIANO</t>
  </si>
  <si>
    <t>PAG. FUNCIONARIOS - ISABELA BIAZOTI SANSON PEGORER</t>
  </si>
  <si>
    <t>PAG. FUNCIONARIOS - ISABELA RIBEIRO GOBBO</t>
  </si>
  <si>
    <t>PAG. FUNCIONARIOS - JANETE ALICE SOARES</t>
  </si>
  <si>
    <t>PAG. FUNCIONARIOS - JAQUELINE DE MIRANDA MARTINS</t>
  </si>
  <si>
    <t>PAG. FUNCIONARIOS - JAQUELINE ESTEVO GRAMALIA</t>
  </si>
  <si>
    <t>PAG. FUNCIONARIOS - JULIANA CRISTINA LOURENÇO MARTINS</t>
  </si>
  <si>
    <t>PAG. FUNCIONARIOS - KARINA APARECIDA ELIAS</t>
  </si>
  <si>
    <t>PAG. FUNCIONARIOS - LIZIANE CRISTINA LEITE</t>
  </si>
  <si>
    <t>PAG. FUNCIONARIOS - MARLY APARECIDA GRILO</t>
  </si>
  <si>
    <t>PAG. FUNCIONARIOS - NATALIA DE CASSIA MUNIZ LIMA</t>
  </si>
  <si>
    <t>PAG. FUNCIONARIOS - NELSON GODOI BUENO JUNIOR</t>
  </si>
  <si>
    <t>PAG. FUNCIONARIOS - SILVIA HELENA ALVES MIRA</t>
  </si>
  <si>
    <t>PAG. FUNCIONARIOS - TASSIA FERREIRA GAZOLA</t>
  </si>
  <si>
    <t>PAG. FUNCIONARIOS - THIAGO VIDOR CAMILOTI</t>
  </si>
  <si>
    <t>PAG. FUNCIONARIOS - TIAGO FREITAS RODRIGUES</t>
  </si>
  <si>
    <t>PAG. FUNCIONARIOS - TIEKO CARDOSO AMEMIYA FIRMINO</t>
  </si>
  <si>
    <t>PAG. FUNCIONARIOS - VANESSA MOIA TOBIAS</t>
  </si>
  <si>
    <t>PAG. FUNCIONARIOS - VANUSA SANTANA</t>
  </si>
  <si>
    <t>PAG. FUNCIONARIOS - WAGNER BENEDITO ROSA</t>
  </si>
  <si>
    <t>4.9 Uniformes</t>
  </si>
  <si>
    <t>EPIS - AVENTAIS</t>
  </si>
  <si>
    <t>1.6.3 Férias e Encargos</t>
  </si>
  <si>
    <t>FÉRIAS</t>
  </si>
  <si>
    <t>3.2 Gases Medicinais</t>
  </si>
  <si>
    <t>RECARGA OXIGENIO</t>
  </si>
  <si>
    <t>1.4 Pagamento Médicos</t>
  </si>
  <si>
    <t>PAGAMENTO MÉDICO</t>
  </si>
  <si>
    <t>2.4 Material de Limpeza</t>
  </si>
  <si>
    <t>MATERIAL DE LIMPEZA</t>
  </si>
  <si>
    <t>APLICAÇÃO FUNDO</t>
  </si>
  <si>
    <t>6.4 Contabilidade</t>
  </si>
  <si>
    <t>SERVIÇOS DE CONTABILIDADE</t>
  </si>
  <si>
    <t>1.3.1 Alimenteção</t>
  </si>
  <si>
    <t>BENEFICIOS</t>
  </si>
  <si>
    <t>8. Outras Despesas</t>
  </si>
  <si>
    <t>CAIXINHA</t>
  </si>
  <si>
    <t>GESTÃO</t>
  </si>
  <si>
    <t>1.2.1 Encargos Sociais</t>
  </si>
  <si>
    <t>5.4 Manutenção Equip. Adm / Hosp.</t>
  </si>
  <si>
    <t>MANUTENÇÃO AR CONDICIONADO</t>
  </si>
  <si>
    <t>5.2 Manutenção Predial</t>
  </si>
  <si>
    <t>MANUTENÇÃO PREDIAL</t>
  </si>
  <si>
    <t>6.5 Assessoria Juridica</t>
  </si>
  <si>
    <t>DESPESAS ASSES. JURIDICA</t>
  </si>
  <si>
    <t>7.2 Impostos s/ Nota Fiscais</t>
  </si>
  <si>
    <t>IMPOSTOS</t>
  </si>
  <si>
    <t>2.3 Material de Informatica</t>
  </si>
  <si>
    <t>RELOGIO DE PONTO</t>
  </si>
  <si>
    <t>4.5 Conta de Luz</t>
  </si>
  <si>
    <t>CONTAS DE CONSUMO</t>
  </si>
  <si>
    <t>TED STERILLE VITA EST. / MATERIAL HOSPITALAR</t>
  </si>
  <si>
    <t>2.1 Material de Consumo</t>
  </si>
  <si>
    <t>MATERIAL GRÁFICO</t>
  </si>
  <si>
    <t>MANUTENÇÃO EQUIP. HOSP.</t>
  </si>
  <si>
    <t>1.6.4 Rescisões e Encargos</t>
  </si>
  <si>
    <t>RESCISÕES</t>
  </si>
  <si>
    <t>FGTS RESCISÓRIO</t>
  </si>
  <si>
    <t>CREDITO CONTRATO</t>
  </si>
  <si>
    <t>4.7 Lavanderia</t>
  </si>
  <si>
    <t>SERVIÇOS DE LAVANDERIA</t>
  </si>
  <si>
    <t>4.1 Locações</t>
  </si>
  <si>
    <t>LOCAÇÃO EQUIP. RAIO X</t>
  </si>
  <si>
    <t>3.1 Transporte de Materiais</t>
  </si>
  <si>
    <t>TRANSPORTE MATERIAIS</t>
  </si>
  <si>
    <t>4.10.3 Alimentação</t>
  </si>
  <si>
    <t>FORNEC.PÃES</t>
  </si>
  <si>
    <t>4.10.2 Alimentação</t>
  </si>
  <si>
    <t>FORNEC. ALIMENTAÇÃO</t>
  </si>
  <si>
    <t>4.2 Análises Clínicas</t>
  </si>
  <si>
    <t>LABORATÓRIO ANÁLISES CLINICAS</t>
  </si>
  <si>
    <t>2.2 Material de Escritorio</t>
  </si>
  <si>
    <t>MATERIAL DE ESCRITORIO</t>
  </si>
  <si>
    <t>MANUTENÇÃO EXTINTORES</t>
  </si>
  <si>
    <t>1.2.5</t>
  </si>
  <si>
    <t>CONTRIBUIÇÃO SINDICAL</t>
  </si>
  <si>
    <t>1.2.5 Contribuição Sindical</t>
  </si>
  <si>
    <t>1.6.2 Exames Períódicos</t>
  </si>
  <si>
    <t>EXAMES PERIÓDICOS</t>
  </si>
  <si>
    <t xml:space="preserve"> 4.3 Locações</t>
  </si>
  <si>
    <t xml:space="preserve"> LOCAÇÕES EQUIP. OXIGENIO</t>
  </si>
  <si>
    <t>6.6 Prestação de Serviços</t>
  </si>
  <si>
    <t>SERVIÇOS GESTÃO</t>
  </si>
  <si>
    <t>1.2.2 Encargos</t>
  </si>
  <si>
    <t>INSS</t>
  </si>
  <si>
    <t>1.2.4 Encargos</t>
  </si>
  <si>
    <t>6.3 Prestação de Serviços</t>
  </si>
  <si>
    <t>SERVIÇOS OCUPACIONAIS</t>
  </si>
  <si>
    <t>ENCARGOS S / FÉRIAS</t>
  </si>
  <si>
    <t xml:space="preserve">4.10 Alimentação </t>
  </si>
  <si>
    <t>SUPERMERCADO</t>
  </si>
  <si>
    <t>1.2.3 Encargos</t>
  </si>
  <si>
    <t>4.6 Internet</t>
  </si>
  <si>
    <t>INTERNET</t>
  </si>
  <si>
    <t>6.2 Assessoria Técnica</t>
  </si>
  <si>
    <t>ASSESSORIA TECNICA</t>
  </si>
  <si>
    <t>TOTAL DE DESPESAS MÊS DE MAIO / 2021</t>
  </si>
  <si>
    <t>SALDO CONTA CORRENTE</t>
  </si>
  <si>
    <t>Grupo Despesa</t>
  </si>
  <si>
    <t>Saldo</t>
  </si>
  <si>
    <t>7. Despesas Operacionais</t>
  </si>
  <si>
    <t>1. Pessoal e Reflexo</t>
  </si>
  <si>
    <t>2. Materiais</t>
  </si>
  <si>
    <t>6. Serviços de Terceiros</t>
  </si>
  <si>
    <t>5. Manutenções</t>
  </si>
  <si>
    <t>3. Outros Serviços</t>
  </si>
  <si>
    <t>4. Serviços</t>
  </si>
  <si>
    <t>CAIXA E EQUIVALENTE DE CAIXA NO PERÍODO</t>
  </si>
  <si>
    <t>SALDO BANCÁRIO</t>
  </si>
  <si>
    <t>SALDO APLICAÇÕES (FUNDO DE INVESTIMENTO</t>
  </si>
  <si>
    <t>RECEBIMENTOS</t>
  </si>
  <si>
    <t>Pessoal e Reflexo</t>
  </si>
  <si>
    <t>Encargos Sociais - FGTS</t>
  </si>
  <si>
    <t>Encargos Sociais - INSS</t>
  </si>
  <si>
    <t>Encargos Sociais - PIS</t>
  </si>
  <si>
    <t>Encargos Sociais - IRRF</t>
  </si>
  <si>
    <t>Pagamento 13º Salário</t>
  </si>
  <si>
    <t xml:space="preserve">Alimentação - Vale Alimentação </t>
  </si>
  <si>
    <t>Férias / Encargos s/ Férias</t>
  </si>
  <si>
    <t>1.6.4</t>
  </si>
  <si>
    <t>Rescisões e Encargos</t>
  </si>
  <si>
    <t>Materiais</t>
  </si>
  <si>
    <t>Outros Serviços</t>
  </si>
  <si>
    <t>Serviços</t>
  </si>
  <si>
    <t>Laboratório Análises Clinicas</t>
  </si>
  <si>
    <t>Uniformes</t>
  </si>
  <si>
    <t>Alimentação - Refeições Médicos</t>
  </si>
  <si>
    <t>Alimentação - Pães</t>
  </si>
  <si>
    <t>Manutenções</t>
  </si>
  <si>
    <t>SALDO INICIAL DE APLICAÇÕES</t>
  </si>
  <si>
    <t>RESGATES</t>
  </si>
  <si>
    <t>RENDIMENTOS BRUTO</t>
  </si>
  <si>
    <t>DESCONTOS (IMPOSTOS)</t>
  </si>
  <si>
    <t>PRESTAÇÃO DE CONTAS MAIO - 2021</t>
  </si>
  <si>
    <t>RECEB. REF. CHAMADA PÚBLICA  03/2017 - REF.: ABRIL - 2021</t>
  </si>
  <si>
    <t>Exames Periódicos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</si>
</sst>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0" applyNumberFormat="1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43" fontId="10" fillId="0" borderId="12" xfId="1" applyFont="1" applyFill="1" applyBorder="1" applyAlignment="1">
      <alignment vertical="center"/>
    </xf>
    <xf numFmtId="43" fontId="10" fillId="0" borderId="19" xfId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3" fontId="10" fillId="0" borderId="10" xfId="1" applyFont="1" applyFill="1" applyBorder="1" applyAlignment="1">
      <alignment vertical="center"/>
    </xf>
    <xf numFmtId="164" fontId="10" fillId="0" borderId="8" xfId="0" applyNumberFormat="1" applyFont="1" applyFill="1" applyBorder="1" applyAlignment="1">
      <alignment horizontal="center" vertical="center"/>
    </xf>
    <xf numFmtId="43" fontId="10" fillId="0" borderId="10" xfId="0" applyNumberFormat="1" applyFont="1" applyFill="1" applyBorder="1" applyAlignment="1">
      <alignment horizontal="center" vertical="center"/>
    </xf>
    <xf numFmtId="43" fontId="9" fillId="0" borderId="10" xfId="1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3" fontId="9" fillId="0" borderId="3" xfId="1" applyFont="1" applyBorder="1" applyAlignment="1">
      <alignment horizontal="center" vertical="center"/>
    </xf>
    <xf numFmtId="43" fontId="9" fillId="0" borderId="22" xfId="1" applyFont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43" fontId="10" fillId="0" borderId="20" xfId="1" applyFont="1" applyFill="1" applyBorder="1" applyAlignment="1">
      <alignment vertical="center"/>
    </xf>
    <xf numFmtId="43" fontId="9" fillId="2" borderId="1" xfId="1" applyFont="1" applyFill="1" applyBorder="1" applyAlignment="1">
      <alignment vertical="center"/>
    </xf>
    <xf numFmtId="164" fontId="10" fillId="0" borderId="9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43" fontId="10" fillId="0" borderId="9" xfId="1" applyFont="1" applyFill="1" applyBorder="1" applyAlignment="1">
      <alignment vertical="center"/>
    </xf>
    <xf numFmtId="43" fontId="10" fillId="0" borderId="18" xfId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16" fontId="10" fillId="0" borderId="11" xfId="0" applyNumberFormat="1" applyFont="1" applyFill="1" applyBorder="1" applyAlignment="1">
      <alignment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9" fillId="0" borderId="6" xfId="1" applyFont="1" applyBorder="1" applyAlignment="1">
      <alignment horizontal="center" vertical="center"/>
    </xf>
    <xf numFmtId="0" fontId="11" fillId="0" borderId="0" xfId="3" applyFont="1"/>
    <xf numFmtId="44" fontId="11" fillId="2" borderId="13" xfId="2" applyFont="1" applyFill="1" applyBorder="1"/>
    <xf numFmtId="44" fontId="11" fillId="0" borderId="13" xfId="2" applyFont="1" applyBorder="1"/>
    <xf numFmtId="0" fontId="12" fillId="0" borderId="13" xfId="3" applyFont="1" applyBorder="1" applyAlignment="1">
      <alignment horizontal="center"/>
    </xf>
    <xf numFmtId="44" fontId="12" fillId="0" borderId="13" xfId="2" applyFont="1" applyBorder="1" applyAlignment="1">
      <alignment horizontal="center"/>
    </xf>
    <xf numFmtId="0" fontId="12" fillId="2" borderId="13" xfId="3" applyFont="1" applyFill="1" applyBorder="1" applyAlignment="1">
      <alignment horizontal="left"/>
    </xf>
    <xf numFmtId="0" fontId="12" fillId="2" borderId="13" xfId="3" applyFont="1" applyFill="1" applyBorder="1"/>
    <xf numFmtId="44" fontId="12" fillId="2" borderId="13" xfId="2" applyFont="1" applyFill="1" applyBorder="1"/>
    <xf numFmtId="0" fontId="13" fillId="0" borderId="13" xfId="3" applyFont="1" applyFill="1" applyBorder="1" applyAlignment="1">
      <alignment horizontal="left"/>
    </xf>
    <xf numFmtId="0" fontId="13" fillId="0" borderId="13" xfId="3" applyFont="1" applyFill="1" applyBorder="1"/>
    <xf numFmtId="44" fontId="13" fillId="0" borderId="13" xfId="2" applyFont="1" applyFill="1" applyBorder="1"/>
    <xf numFmtId="9" fontId="11" fillId="0" borderId="0" xfId="3" applyNumberFormat="1" applyFont="1"/>
    <xf numFmtId="0" fontId="13" fillId="0" borderId="13" xfId="3" applyFont="1" applyBorder="1" applyAlignment="1">
      <alignment horizontal="left"/>
    </xf>
    <xf numFmtId="0" fontId="13" fillId="0" borderId="13" xfId="3" applyFont="1" applyBorder="1"/>
    <xf numFmtId="44" fontId="13" fillId="0" borderId="13" xfId="2" applyFont="1" applyBorder="1"/>
    <xf numFmtId="0" fontId="13" fillId="0" borderId="0" xfId="3" applyFont="1" applyBorder="1"/>
    <xf numFmtId="44" fontId="13" fillId="0" borderId="0" xfId="2" applyFont="1" applyBorder="1"/>
    <xf numFmtId="44" fontId="12" fillId="2" borderId="13" xfId="2" applyFont="1" applyFill="1" applyBorder="1" applyAlignment="1"/>
    <xf numFmtId="44" fontId="11" fillId="0" borderId="0" xfId="2" applyFont="1" applyBorder="1"/>
    <xf numFmtId="44" fontId="11" fillId="0" borderId="0" xfId="2" applyFont="1"/>
    <xf numFmtId="43" fontId="11" fillId="0" borderId="0" xfId="1" applyFont="1"/>
    <xf numFmtId="0" fontId="7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7" fillId="2" borderId="4" xfId="3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0" fillId="0" borderId="0" xfId="0" applyAlignment="1"/>
    <xf numFmtId="0" fontId="7" fillId="2" borderId="5" xfId="3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13" xfId="3" applyFont="1" applyBorder="1" applyAlignment="1"/>
    <xf numFmtId="0" fontId="11" fillId="2" borderId="13" xfId="3" applyFont="1" applyFill="1" applyBorder="1" applyAlignment="1"/>
    <xf numFmtId="0" fontId="11" fillId="2" borderId="14" xfId="3" applyFont="1" applyFill="1" applyBorder="1" applyAlignment="1">
      <alignment horizontal="center"/>
    </xf>
    <xf numFmtId="0" fontId="11" fillId="2" borderId="11" xfId="3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2" fillId="2" borderId="13" xfId="3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2" borderId="14" xfId="3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opLeftCell="A42" zoomScaleNormal="100" workbookViewId="0">
      <selection activeCell="B24" sqref="B24:E59"/>
    </sheetView>
  </sheetViews>
  <sheetFormatPr defaultRowHeight="15"/>
  <cols>
    <col min="1" max="1" width="11.140625" style="6" customWidth="1"/>
    <col min="2" max="2" width="25.85546875" style="6" bestFit="1" customWidth="1"/>
    <col min="3" max="3" width="28" style="6" bestFit="1" customWidth="1"/>
    <col min="4" max="4" width="52.42578125" style="1" customWidth="1"/>
    <col min="5" max="5" width="16" style="3" customWidth="1"/>
    <col min="6" max="6" width="13.85546875" style="2" customWidth="1"/>
    <col min="7" max="7" width="16.28515625" style="2" customWidth="1"/>
    <col min="8" max="8" width="12.5703125" style="1" bestFit="1" customWidth="1"/>
    <col min="9" max="9" width="13.7109375" style="1" bestFit="1" customWidth="1"/>
    <col min="10" max="16384" width="9.140625" style="1"/>
  </cols>
  <sheetData>
    <row r="1" spans="1:9" ht="16.5">
      <c r="A1" s="63" t="s">
        <v>72</v>
      </c>
      <c r="B1" s="64"/>
      <c r="C1" s="64"/>
      <c r="D1" s="64"/>
      <c r="E1" s="64"/>
      <c r="F1" s="64"/>
      <c r="G1" s="64"/>
    </row>
    <row r="2" spans="1:9" ht="16.5">
      <c r="A2" s="63" t="s">
        <v>73</v>
      </c>
      <c r="B2" s="64"/>
      <c r="C2" s="64"/>
      <c r="D2" s="64"/>
      <c r="E2" s="64"/>
      <c r="F2" s="64"/>
      <c r="G2" s="64"/>
    </row>
    <row r="3" spans="1:9" ht="16.5">
      <c r="A3" s="63" t="s">
        <v>184</v>
      </c>
      <c r="B3" s="64"/>
      <c r="C3" s="64"/>
      <c r="D3" s="64"/>
      <c r="E3" s="64"/>
      <c r="F3" s="64"/>
      <c r="G3" s="64"/>
    </row>
    <row r="4" spans="1:9" ht="18.75" thickBot="1">
      <c r="A4" s="7"/>
      <c r="B4" s="7"/>
      <c r="C4" s="7"/>
      <c r="D4" s="7"/>
      <c r="E4" s="7"/>
      <c r="F4" s="7"/>
      <c r="G4" s="7"/>
    </row>
    <row r="5" spans="1:9" ht="17.25" thickBot="1">
      <c r="A5" s="65" t="s">
        <v>297</v>
      </c>
      <c r="B5" s="66"/>
      <c r="C5" s="66"/>
      <c r="D5" s="66"/>
      <c r="E5" s="66"/>
      <c r="F5" s="66"/>
      <c r="G5" s="67"/>
    </row>
    <row r="6" spans="1:9" ht="15.75" thickBot="1">
      <c r="A6" s="19" t="s">
        <v>92</v>
      </c>
      <c r="B6" s="9" t="s">
        <v>298</v>
      </c>
      <c r="C6" s="9" t="s">
        <v>299</v>
      </c>
      <c r="D6" s="19" t="s">
        <v>93</v>
      </c>
      <c r="E6" s="20" t="s">
        <v>300</v>
      </c>
      <c r="F6" s="21" t="s">
        <v>94</v>
      </c>
      <c r="G6" s="22" t="s">
        <v>95</v>
      </c>
    </row>
    <row r="7" spans="1:9" ht="17.45" customHeight="1">
      <c r="A7" s="36">
        <v>44319</v>
      </c>
      <c r="B7" s="29" t="s">
        <v>301</v>
      </c>
      <c r="C7" s="29" t="s">
        <v>302</v>
      </c>
      <c r="D7" s="30" t="s">
        <v>149</v>
      </c>
      <c r="E7" s="31" t="s">
        <v>308</v>
      </c>
      <c r="F7" s="32">
        <v>10000</v>
      </c>
      <c r="G7" s="33"/>
    </row>
    <row r="8" spans="1:9" ht="17.45" customHeight="1">
      <c r="A8" s="16">
        <v>44319</v>
      </c>
      <c r="B8" s="13" t="s">
        <v>303</v>
      </c>
      <c r="C8" s="13" t="s">
        <v>304</v>
      </c>
      <c r="D8" s="10" t="s">
        <v>155</v>
      </c>
      <c r="E8" s="14" t="s">
        <v>195</v>
      </c>
      <c r="F8" s="15"/>
      <c r="G8" s="27">
        <v>3947.46</v>
      </c>
    </row>
    <row r="9" spans="1:9" ht="17.45" customHeight="1">
      <c r="A9" s="16">
        <v>44319</v>
      </c>
      <c r="B9" s="13" t="s">
        <v>348</v>
      </c>
      <c r="C9" s="13" t="s">
        <v>349</v>
      </c>
      <c r="D9" s="10" t="s">
        <v>186</v>
      </c>
      <c r="E9" s="14" t="s">
        <v>196</v>
      </c>
      <c r="F9" s="15"/>
      <c r="G9" s="27">
        <v>1240</v>
      </c>
    </row>
    <row r="10" spans="1:9" ht="17.45" customHeight="1">
      <c r="A10" s="16">
        <v>44319</v>
      </c>
      <c r="B10" s="13" t="s">
        <v>350</v>
      </c>
      <c r="C10" s="13" t="s">
        <v>351</v>
      </c>
      <c r="D10" s="10" t="s">
        <v>187</v>
      </c>
      <c r="E10" s="14" t="s">
        <v>308</v>
      </c>
      <c r="F10" s="15"/>
      <c r="G10" s="27">
        <v>1106.1300000000001</v>
      </c>
    </row>
    <row r="11" spans="1:9" ht="17.45" customHeight="1">
      <c r="A11" s="16">
        <v>44319</v>
      </c>
      <c r="B11" s="13" t="s">
        <v>352</v>
      </c>
      <c r="C11" s="13" t="s">
        <v>353</v>
      </c>
      <c r="D11" s="10" t="s">
        <v>164</v>
      </c>
      <c r="E11" s="14" t="s">
        <v>197</v>
      </c>
      <c r="F11" s="15"/>
      <c r="G11" s="27">
        <v>1739.2</v>
      </c>
    </row>
    <row r="12" spans="1:9" ht="17.45" customHeight="1">
      <c r="A12" s="16">
        <v>44319</v>
      </c>
      <c r="B12" s="13" t="s">
        <v>306</v>
      </c>
      <c r="C12" s="13" t="s">
        <v>307</v>
      </c>
      <c r="D12" s="10" t="s">
        <v>96</v>
      </c>
      <c r="E12" s="14" t="s">
        <v>308</v>
      </c>
      <c r="F12" s="15"/>
      <c r="G12" s="27">
        <v>15</v>
      </c>
    </row>
    <row r="13" spans="1:9" ht="17.45" customHeight="1">
      <c r="A13" s="16">
        <v>44320</v>
      </c>
      <c r="B13" s="13" t="s">
        <v>354</v>
      </c>
      <c r="C13" s="13" t="s">
        <v>355</v>
      </c>
      <c r="D13" s="10" t="s">
        <v>188</v>
      </c>
      <c r="E13" s="14" t="s">
        <v>177</v>
      </c>
      <c r="F13" s="15"/>
      <c r="G13" s="27">
        <v>1234.1300000000001</v>
      </c>
      <c r="I13" s="5"/>
    </row>
    <row r="14" spans="1:9" ht="17.45" customHeight="1">
      <c r="A14" s="16">
        <v>44320</v>
      </c>
      <c r="B14" s="13" t="s">
        <v>356</v>
      </c>
      <c r="C14" s="13" t="s">
        <v>357</v>
      </c>
      <c r="D14" s="10" t="s">
        <v>174</v>
      </c>
      <c r="E14" s="14" t="s">
        <v>198</v>
      </c>
      <c r="F14" s="15"/>
      <c r="G14" s="27">
        <v>500</v>
      </c>
      <c r="I14" s="5"/>
    </row>
    <row r="15" spans="1:9" ht="17.45" customHeight="1">
      <c r="A15" s="16">
        <v>44320</v>
      </c>
      <c r="B15" s="13" t="s">
        <v>356</v>
      </c>
      <c r="C15" s="13" t="s">
        <v>357</v>
      </c>
      <c r="D15" s="10" t="s">
        <v>174</v>
      </c>
      <c r="E15" s="14" t="s">
        <v>199</v>
      </c>
      <c r="F15" s="15"/>
      <c r="G15" s="27">
        <v>455</v>
      </c>
      <c r="I15" s="5"/>
    </row>
    <row r="16" spans="1:9" ht="17.45" customHeight="1">
      <c r="A16" s="16">
        <v>44320</v>
      </c>
      <c r="B16" s="13" t="s">
        <v>306</v>
      </c>
      <c r="C16" s="13" t="s">
        <v>307</v>
      </c>
      <c r="D16" s="10" t="s">
        <v>96</v>
      </c>
      <c r="E16" s="14" t="s">
        <v>308</v>
      </c>
      <c r="F16" s="15"/>
      <c r="G16" s="27">
        <v>7.5</v>
      </c>
      <c r="I16" s="5"/>
    </row>
    <row r="17" spans="1:9" ht="17.45" customHeight="1">
      <c r="A17" s="16">
        <v>44321</v>
      </c>
      <c r="B17" s="13" t="s">
        <v>301</v>
      </c>
      <c r="C17" s="13" t="s">
        <v>302</v>
      </c>
      <c r="D17" s="10" t="s">
        <v>149</v>
      </c>
      <c r="E17" s="14" t="s">
        <v>308</v>
      </c>
      <c r="F17" s="15">
        <v>106190.99</v>
      </c>
      <c r="G17" s="27"/>
      <c r="I17" s="5"/>
    </row>
    <row r="18" spans="1:9" ht="17.45" customHeight="1">
      <c r="A18" s="16">
        <v>44321</v>
      </c>
      <c r="B18" s="13" t="s">
        <v>301</v>
      </c>
      <c r="C18" s="13" t="s">
        <v>302</v>
      </c>
      <c r="D18" s="10" t="s">
        <v>149</v>
      </c>
      <c r="E18" s="14" t="s">
        <v>308</v>
      </c>
      <c r="F18" s="15">
        <v>58000</v>
      </c>
      <c r="G18" s="27"/>
      <c r="I18" s="5"/>
    </row>
    <row r="19" spans="1:9" ht="17.45" customHeight="1">
      <c r="A19" s="16">
        <v>44321</v>
      </c>
      <c r="B19" s="13" t="s">
        <v>359</v>
      </c>
      <c r="C19" s="13" t="s">
        <v>360</v>
      </c>
      <c r="D19" s="10" t="s">
        <v>110</v>
      </c>
      <c r="E19" s="14" t="s">
        <v>308</v>
      </c>
      <c r="F19" s="15"/>
      <c r="G19" s="27">
        <v>5000</v>
      </c>
      <c r="I19" s="5"/>
    </row>
    <row r="20" spans="1:9" ht="17.45" customHeight="1">
      <c r="A20" s="16">
        <v>44321</v>
      </c>
      <c r="B20" s="13" t="s">
        <v>361</v>
      </c>
      <c r="C20" s="13" t="s">
        <v>362</v>
      </c>
      <c r="D20" s="10" t="s">
        <v>114</v>
      </c>
      <c r="E20" s="14" t="s">
        <v>308</v>
      </c>
      <c r="F20" s="15"/>
      <c r="G20" s="27">
        <v>8846.5400000000009</v>
      </c>
      <c r="I20" s="5"/>
    </row>
    <row r="21" spans="1:9" ht="17.45" customHeight="1">
      <c r="A21" s="16">
        <v>44321</v>
      </c>
      <c r="B21" s="13" t="s">
        <v>363</v>
      </c>
      <c r="C21" s="13" t="s">
        <v>364</v>
      </c>
      <c r="D21" s="10" t="s">
        <v>189</v>
      </c>
      <c r="E21" s="14" t="s">
        <v>308</v>
      </c>
      <c r="F21" s="15"/>
      <c r="G21" s="27">
        <v>600</v>
      </c>
      <c r="I21" s="5"/>
    </row>
    <row r="22" spans="1:9" ht="17.45" customHeight="1">
      <c r="A22" s="16">
        <v>44321</v>
      </c>
      <c r="B22" s="13" t="s">
        <v>356</v>
      </c>
      <c r="C22" s="13" t="s">
        <v>357</v>
      </c>
      <c r="D22" s="10" t="s">
        <v>174</v>
      </c>
      <c r="E22" s="14" t="s">
        <v>200</v>
      </c>
      <c r="F22" s="15"/>
      <c r="G22" s="27">
        <v>1528</v>
      </c>
      <c r="I22" s="5"/>
    </row>
    <row r="23" spans="1:9" ht="17.45" customHeight="1">
      <c r="A23" s="16">
        <v>44321</v>
      </c>
      <c r="B23" s="13" t="s">
        <v>306</v>
      </c>
      <c r="C23" s="13" t="s">
        <v>307</v>
      </c>
      <c r="D23" s="10" t="s">
        <v>96</v>
      </c>
      <c r="E23" s="14" t="s">
        <v>308</v>
      </c>
      <c r="F23" s="15"/>
      <c r="G23" s="27">
        <v>7.5</v>
      </c>
      <c r="I23" s="5"/>
    </row>
    <row r="24" spans="1:9" ht="17.45" customHeight="1">
      <c r="A24" s="16">
        <v>44322</v>
      </c>
      <c r="B24" s="13" t="s">
        <v>309</v>
      </c>
      <c r="C24" s="13" t="s">
        <v>310</v>
      </c>
      <c r="D24" s="34" t="s">
        <v>311</v>
      </c>
      <c r="E24" s="14" t="s">
        <v>312</v>
      </c>
      <c r="F24" s="15"/>
      <c r="G24" s="27">
        <v>2584</v>
      </c>
      <c r="I24" s="5"/>
    </row>
    <row r="25" spans="1:9" ht="17.45" customHeight="1">
      <c r="A25" s="16">
        <v>44322</v>
      </c>
      <c r="B25" s="13" t="s">
        <v>309</v>
      </c>
      <c r="C25" s="13" t="s">
        <v>310</v>
      </c>
      <c r="D25" s="34" t="s">
        <v>313</v>
      </c>
      <c r="E25" s="14" t="s">
        <v>312</v>
      </c>
      <c r="F25" s="15"/>
      <c r="G25" s="27">
        <v>2044</v>
      </c>
      <c r="I25" s="5"/>
    </row>
    <row r="26" spans="1:9" ht="17.45" customHeight="1">
      <c r="A26" s="16">
        <v>44322</v>
      </c>
      <c r="B26" s="13" t="s">
        <v>309</v>
      </c>
      <c r="C26" s="13" t="s">
        <v>310</v>
      </c>
      <c r="D26" s="34" t="s">
        <v>314</v>
      </c>
      <c r="E26" s="14" t="s">
        <v>312</v>
      </c>
      <c r="F26" s="15"/>
      <c r="G26" s="27">
        <v>3693</v>
      </c>
      <c r="I26" s="5"/>
    </row>
    <row r="27" spans="1:9" ht="17.45" customHeight="1">
      <c r="A27" s="16">
        <v>44322</v>
      </c>
      <c r="B27" s="13" t="s">
        <v>309</v>
      </c>
      <c r="C27" s="13" t="s">
        <v>310</v>
      </c>
      <c r="D27" s="34" t="s">
        <v>315</v>
      </c>
      <c r="E27" s="14" t="s">
        <v>312</v>
      </c>
      <c r="F27" s="15"/>
      <c r="G27" s="27">
        <v>1457</v>
      </c>
      <c r="I27" s="5"/>
    </row>
    <row r="28" spans="1:9" ht="17.45" customHeight="1">
      <c r="A28" s="16">
        <v>44322</v>
      </c>
      <c r="B28" s="13" t="s">
        <v>309</v>
      </c>
      <c r="C28" s="13" t="s">
        <v>310</v>
      </c>
      <c r="D28" s="34" t="s">
        <v>316</v>
      </c>
      <c r="E28" s="14" t="s">
        <v>312</v>
      </c>
      <c r="F28" s="15"/>
      <c r="G28" s="27">
        <v>1790</v>
      </c>
      <c r="I28" s="5"/>
    </row>
    <row r="29" spans="1:9" ht="17.45" customHeight="1">
      <c r="A29" s="16">
        <v>44322</v>
      </c>
      <c r="B29" s="13" t="s">
        <v>309</v>
      </c>
      <c r="C29" s="13" t="s">
        <v>310</v>
      </c>
      <c r="D29" s="34" t="s">
        <v>317</v>
      </c>
      <c r="E29" s="14" t="s">
        <v>312</v>
      </c>
      <c r="F29" s="15"/>
      <c r="G29" s="27">
        <v>1790</v>
      </c>
      <c r="I29" s="5"/>
    </row>
    <row r="30" spans="1:9" ht="17.45" customHeight="1">
      <c r="A30" s="16">
        <v>44322</v>
      </c>
      <c r="B30" s="13" t="s">
        <v>309</v>
      </c>
      <c r="C30" s="13" t="s">
        <v>310</v>
      </c>
      <c r="D30" s="34" t="s">
        <v>318</v>
      </c>
      <c r="E30" s="14" t="s">
        <v>312</v>
      </c>
      <c r="F30" s="15"/>
      <c r="G30" s="27">
        <v>1190</v>
      </c>
      <c r="I30" s="5"/>
    </row>
    <row r="31" spans="1:9" ht="17.45" customHeight="1">
      <c r="A31" s="16">
        <v>44322</v>
      </c>
      <c r="B31" s="13" t="s">
        <v>309</v>
      </c>
      <c r="C31" s="13" t="s">
        <v>310</v>
      </c>
      <c r="D31" s="34" t="s">
        <v>319</v>
      </c>
      <c r="E31" s="14" t="s">
        <v>312</v>
      </c>
      <c r="F31" s="15"/>
      <c r="G31" s="27">
        <v>2620</v>
      </c>
      <c r="I31" s="5"/>
    </row>
    <row r="32" spans="1:9" ht="17.45" customHeight="1">
      <c r="A32" s="16">
        <v>44322</v>
      </c>
      <c r="B32" s="13" t="s">
        <v>309</v>
      </c>
      <c r="C32" s="13" t="s">
        <v>310</v>
      </c>
      <c r="D32" s="34" t="s">
        <v>320</v>
      </c>
      <c r="E32" s="14" t="s">
        <v>312</v>
      </c>
      <c r="F32" s="15"/>
      <c r="G32" s="27">
        <v>1790</v>
      </c>
      <c r="I32" s="5"/>
    </row>
    <row r="33" spans="1:9" ht="17.45" customHeight="1">
      <c r="A33" s="16">
        <v>44322</v>
      </c>
      <c r="B33" s="13" t="s">
        <v>309</v>
      </c>
      <c r="C33" s="13" t="s">
        <v>310</v>
      </c>
      <c r="D33" s="34" t="s">
        <v>321</v>
      </c>
      <c r="E33" s="14" t="s">
        <v>312</v>
      </c>
      <c r="F33" s="15"/>
      <c r="G33" s="27">
        <v>3159</v>
      </c>
      <c r="I33" s="5"/>
    </row>
    <row r="34" spans="1:9" ht="17.45" customHeight="1">
      <c r="A34" s="16">
        <v>44322</v>
      </c>
      <c r="B34" s="13" t="s">
        <v>309</v>
      </c>
      <c r="C34" s="13" t="s">
        <v>310</v>
      </c>
      <c r="D34" s="34" t="s">
        <v>322</v>
      </c>
      <c r="E34" s="14" t="s">
        <v>312</v>
      </c>
      <c r="F34" s="15"/>
      <c r="G34" s="27">
        <v>2218</v>
      </c>
      <c r="I34" s="5"/>
    </row>
    <row r="35" spans="1:9" ht="17.45" customHeight="1">
      <c r="A35" s="16">
        <v>44322</v>
      </c>
      <c r="B35" s="13" t="s">
        <v>309</v>
      </c>
      <c r="C35" s="13" t="s">
        <v>310</v>
      </c>
      <c r="D35" s="34" t="s">
        <v>323</v>
      </c>
      <c r="E35" s="14" t="s">
        <v>312</v>
      </c>
      <c r="F35" s="15"/>
      <c r="G35" s="27">
        <v>1790</v>
      </c>
      <c r="I35" s="5"/>
    </row>
    <row r="36" spans="1:9" ht="17.45" customHeight="1">
      <c r="A36" s="16">
        <v>44322</v>
      </c>
      <c r="B36" s="13" t="s">
        <v>309</v>
      </c>
      <c r="C36" s="13" t="s">
        <v>310</v>
      </c>
      <c r="D36" s="34" t="s">
        <v>324</v>
      </c>
      <c r="E36" s="14" t="s">
        <v>312</v>
      </c>
      <c r="F36" s="15"/>
      <c r="G36" s="27">
        <v>2043</v>
      </c>
      <c r="I36" s="5"/>
    </row>
    <row r="37" spans="1:9" ht="17.45" customHeight="1">
      <c r="A37" s="16">
        <v>44322</v>
      </c>
      <c r="B37" s="13" t="s">
        <v>309</v>
      </c>
      <c r="C37" s="13" t="s">
        <v>310</v>
      </c>
      <c r="D37" s="34" t="s">
        <v>325</v>
      </c>
      <c r="E37" s="14" t="s">
        <v>312</v>
      </c>
      <c r="F37" s="15"/>
      <c r="G37" s="27">
        <v>1570</v>
      </c>
      <c r="I37" s="5"/>
    </row>
    <row r="38" spans="1:9" ht="17.45" customHeight="1">
      <c r="A38" s="16">
        <v>44322</v>
      </c>
      <c r="B38" s="13" t="s">
        <v>309</v>
      </c>
      <c r="C38" s="13" t="s">
        <v>310</v>
      </c>
      <c r="D38" s="34" t="s">
        <v>326</v>
      </c>
      <c r="E38" s="14" t="s">
        <v>312</v>
      </c>
      <c r="F38" s="15"/>
      <c r="G38" s="27">
        <v>1406</v>
      </c>
      <c r="I38" s="5"/>
    </row>
    <row r="39" spans="1:9" ht="17.45" customHeight="1">
      <c r="A39" s="16">
        <v>44322</v>
      </c>
      <c r="B39" s="13" t="s">
        <v>309</v>
      </c>
      <c r="C39" s="13" t="s">
        <v>310</v>
      </c>
      <c r="D39" s="34" t="s">
        <v>327</v>
      </c>
      <c r="E39" s="14" t="s">
        <v>312</v>
      </c>
      <c r="F39" s="15"/>
      <c r="G39" s="27">
        <v>3159</v>
      </c>
      <c r="I39" s="5"/>
    </row>
    <row r="40" spans="1:9" ht="17.45" customHeight="1">
      <c r="A40" s="16">
        <v>44322</v>
      </c>
      <c r="B40" s="13" t="s">
        <v>309</v>
      </c>
      <c r="C40" s="13" t="s">
        <v>310</v>
      </c>
      <c r="D40" s="34" t="s">
        <v>328</v>
      </c>
      <c r="E40" s="14" t="s">
        <v>312</v>
      </c>
      <c r="F40" s="15"/>
      <c r="G40" s="27">
        <v>3326</v>
      </c>
      <c r="I40" s="5"/>
    </row>
    <row r="41" spans="1:9" ht="17.45" customHeight="1">
      <c r="A41" s="16">
        <v>44322</v>
      </c>
      <c r="B41" s="13" t="s">
        <v>309</v>
      </c>
      <c r="C41" s="13" t="s">
        <v>310</v>
      </c>
      <c r="D41" s="34" t="s">
        <v>329</v>
      </c>
      <c r="E41" s="14" t="s">
        <v>312</v>
      </c>
      <c r="F41" s="15"/>
      <c r="G41" s="27">
        <v>2992</v>
      </c>
      <c r="I41" s="5"/>
    </row>
    <row r="42" spans="1:9" ht="17.45" customHeight="1">
      <c r="A42" s="16">
        <v>44322</v>
      </c>
      <c r="B42" s="13" t="s">
        <v>309</v>
      </c>
      <c r="C42" s="13" t="s">
        <v>310</v>
      </c>
      <c r="D42" s="34" t="s">
        <v>330</v>
      </c>
      <c r="E42" s="14" t="s">
        <v>312</v>
      </c>
      <c r="F42" s="15"/>
      <c r="G42" s="27">
        <v>5207</v>
      </c>
      <c r="I42" s="5"/>
    </row>
    <row r="43" spans="1:9" ht="17.45" customHeight="1">
      <c r="A43" s="16">
        <v>44322</v>
      </c>
      <c r="B43" s="13" t="s">
        <v>309</v>
      </c>
      <c r="C43" s="13" t="s">
        <v>310</v>
      </c>
      <c r="D43" s="34" t="s">
        <v>331</v>
      </c>
      <c r="E43" s="14" t="s">
        <v>312</v>
      </c>
      <c r="F43" s="15"/>
      <c r="G43" s="27">
        <v>2148</v>
      </c>
      <c r="I43" s="5"/>
    </row>
    <row r="44" spans="1:9" ht="17.45" customHeight="1">
      <c r="A44" s="16">
        <v>44322</v>
      </c>
      <c r="B44" s="13" t="s">
        <v>309</v>
      </c>
      <c r="C44" s="13" t="s">
        <v>310</v>
      </c>
      <c r="D44" s="34" t="s">
        <v>332</v>
      </c>
      <c r="E44" s="14" t="s">
        <v>312</v>
      </c>
      <c r="F44" s="15"/>
      <c r="G44" s="27">
        <v>2075</v>
      </c>
      <c r="I44" s="5"/>
    </row>
    <row r="45" spans="1:9" ht="17.45" customHeight="1">
      <c r="A45" s="16">
        <v>44322</v>
      </c>
      <c r="B45" s="13" t="s">
        <v>309</v>
      </c>
      <c r="C45" s="13" t="s">
        <v>310</v>
      </c>
      <c r="D45" s="34" t="s">
        <v>333</v>
      </c>
      <c r="E45" s="14" t="s">
        <v>312</v>
      </c>
      <c r="F45" s="15"/>
      <c r="G45" s="27">
        <v>3102</v>
      </c>
      <c r="I45" s="5"/>
    </row>
    <row r="46" spans="1:9" ht="17.45" customHeight="1">
      <c r="A46" s="16">
        <v>44322</v>
      </c>
      <c r="B46" s="13" t="s">
        <v>309</v>
      </c>
      <c r="C46" s="13" t="s">
        <v>310</v>
      </c>
      <c r="D46" s="34" t="s">
        <v>334</v>
      </c>
      <c r="E46" s="14" t="s">
        <v>312</v>
      </c>
      <c r="F46" s="15"/>
      <c r="G46" s="27">
        <v>1445</v>
      </c>
      <c r="I46" s="5"/>
    </row>
    <row r="47" spans="1:9" ht="17.45" customHeight="1">
      <c r="A47" s="16">
        <v>44322</v>
      </c>
      <c r="B47" s="13" t="s">
        <v>309</v>
      </c>
      <c r="C47" s="13" t="s">
        <v>310</v>
      </c>
      <c r="D47" s="34" t="s">
        <v>335</v>
      </c>
      <c r="E47" s="14" t="s">
        <v>312</v>
      </c>
      <c r="F47" s="15"/>
      <c r="G47" s="27">
        <v>3375</v>
      </c>
      <c r="I47" s="5"/>
    </row>
    <row r="48" spans="1:9" ht="17.45" customHeight="1">
      <c r="A48" s="16">
        <v>44322</v>
      </c>
      <c r="B48" s="13" t="s">
        <v>309</v>
      </c>
      <c r="C48" s="13" t="s">
        <v>310</v>
      </c>
      <c r="D48" s="34" t="s">
        <v>336</v>
      </c>
      <c r="E48" s="14" t="s">
        <v>312</v>
      </c>
      <c r="F48" s="15"/>
      <c r="G48" s="27">
        <v>141</v>
      </c>
      <c r="I48" s="5"/>
    </row>
    <row r="49" spans="1:9" ht="17.45" customHeight="1">
      <c r="A49" s="16">
        <v>44322</v>
      </c>
      <c r="B49" s="13" t="s">
        <v>309</v>
      </c>
      <c r="C49" s="13" t="s">
        <v>310</v>
      </c>
      <c r="D49" s="34" t="s">
        <v>337</v>
      </c>
      <c r="E49" s="14" t="s">
        <v>312</v>
      </c>
      <c r="F49" s="15"/>
      <c r="G49" s="27">
        <v>2204</v>
      </c>
      <c r="I49" s="5"/>
    </row>
    <row r="50" spans="1:9" ht="17.45" customHeight="1">
      <c r="A50" s="16">
        <v>44322</v>
      </c>
      <c r="B50" s="13" t="s">
        <v>309</v>
      </c>
      <c r="C50" s="13" t="s">
        <v>310</v>
      </c>
      <c r="D50" s="34" t="s">
        <v>338</v>
      </c>
      <c r="E50" s="14" t="s">
        <v>312</v>
      </c>
      <c r="F50" s="15"/>
      <c r="G50" s="27">
        <v>168</v>
      </c>
      <c r="I50" s="5"/>
    </row>
    <row r="51" spans="1:9" ht="17.45" customHeight="1">
      <c r="A51" s="16">
        <v>44322</v>
      </c>
      <c r="B51" s="13" t="s">
        <v>309</v>
      </c>
      <c r="C51" s="13" t="s">
        <v>310</v>
      </c>
      <c r="D51" s="34" t="s">
        <v>339</v>
      </c>
      <c r="E51" s="14" t="s">
        <v>312</v>
      </c>
      <c r="F51" s="15"/>
      <c r="G51" s="27">
        <v>1733</v>
      </c>
      <c r="I51" s="5"/>
    </row>
    <row r="52" spans="1:9" ht="17.45" customHeight="1">
      <c r="A52" s="16">
        <v>44322</v>
      </c>
      <c r="B52" s="13" t="s">
        <v>309</v>
      </c>
      <c r="C52" s="13" t="s">
        <v>310</v>
      </c>
      <c r="D52" s="34" t="s">
        <v>340</v>
      </c>
      <c r="E52" s="14" t="s">
        <v>312</v>
      </c>
      <c r="F52" s="15"/>
      <c r="G52" s="27">
        <v>2175</v>
      </c>
      <c r="I52" s="5"/>
    </row>
    <row r="53" spans="1:9" ht="17.45" customHeight="1">
      <c r="A53" s="16">
        <v>44322</v>
      </c>
      <c r="B53" s="13" t="s">
        <v>309</v>
      </c>
      <c r="C53" s="13" t="s">
        <v>310</v>
      </c>
      <c r="D53" s="34" t="s">
        <v>341</v>
      </c>
      <c r="E53" s="14" t="s">
        <v>312</v>
      </c>
      <c r="F53" s="15"/>
      <c r="G53" s="27">
        <v>2571</v>
      </c>
      <c r="I53" s="5"/>
    </row>
    <row r="54" spans="1:9" ht="17.45" customHeight="1">
      <c r="A54" s="16">
        <v>44322</v>
      </c>
      <c r="B54" s="13" t="s">
        <v>309</v>
      </c>
      <c r="C54" s="13" t="s">
        <v>310</v>
      </c>
      <c r="D54" s="34" t="s">
        <v>342</v>
      </c>
      <c r="E54" s="14" t="s">
        <v>312</v>
      </c>
      <c r="F54" s="15"/>
      <c r="G54" s="27">
        <v>3264</v>
      </c>
      <c r="I54" s="5"/>
    </row>
    <row r="55" spans="1:9" ht="17.45" customHeight="1">
      <c r="A55" s="16">
        <v>44322</v>
      </c>
      <c r="B55" s="13" t="s">
        <v>309</v>
      </c>
      <c r="C55" s="13" t="s">
        <v>310</v>
      </c>
      <c r="D55" s="34" t="s">
        <v>343</v>
      </c>
      <c r="E55" s="14" t="s">
        <v>312</v>
      </c>
      <c r="F55" s="15"/>
      <c r="G55" s="27">
        <v>3923</v>
      </c>
      <c r="I55" s="5"/>
    </row>
    <row r="56" spans="1:9" ht="17.45" customHeight="1">
      <c r="A56" s="16">
        <v>44322</v>
      </c>
      <c r="B56" s="13" t="s">
        <v>309</v>
      </c>
      <c r="C56" s="13" t="s">
        <v>310</v>
      </c>
      <c r="D56" s="34" t="s">
        <v>344</v>
      </c>
      <c r="E56" s="14" t="s">
        <v>312</v>
      </c>
      <c r="F56" s="15"/>
      <c r="G56" s="27">
        <v>2147</v>
      </c>
      <c r="I56" s="5"/>
    </row>
    <row r="57" spans="1:9" ht="17.45" customHeight="1">
      <c r="A57" s="16">
        <v>44322</v>
      </c>
      <c r="B57" s="13" t="s">
        <v>309</v>
      </c>
      <c r="C57" s="13" t="s">
        <v>310</v>
      </c>
      <c r="D57" s="34" t="s">
        <v>345</v>
      </c>
      <c r="E57" s="14" t="s">
        <v>312</v>
      </c>
      <c r="F57" s="15"/>
      <c r="G57" s="27">
        <v>2669</v>
      </c>
      <c r="I57" s="5"/>
    </row>
    <row r="58" spans="1:9" ht="17.45" customHeight="1">
      <c r="A58" s="16">
        <v>44322</v>
      </c>
      <c r="B58" s="13" t="s">
        <v>309</v>
      </c>
      <c r="C58" s="13" t="s">
        <v>310</v>
      </c>
      <c r="D58" s="34" t="s">
        <v>346</v>
      </c>
      <c r="E58" s="14" t="s">
        <v>312</v>
      </c>
      <c r="F58" s="15"/>
      <c r="G58" s="27">
        <v>1790</v>
      </c>
      <c r="I58" s="5"/>
    </row>
    <row r="59" spans="1:9" ht="17.45" customHeight="1">
      <c r="A59" s="16">
        <v>44322</v>
      </c>
      <c r="B59" s="13" t="s">
        <v>309</v>
      </c>
      <c r="C59" s="13" t="s">
        <v>310</v>
      </c>
      <c r="D59" s="34" t="s">
        <v>347</v>
      </c>
      <c r="E59" s="14" t="s">
        <v>312</v>
      </c>
      <c r="F59" s="15"/>
      <c r="G59" s="27">
        <v>3854</v>
      </c>
      <c r="I59" s="5"/>
    </row>
    <row r="60" spans="1:9" ht="17.45" customHeight="1">
      <c r="A60" s="16">
        <v>44322</v>
      </c>
      <c r="B60" s="13" t="s">
        <v>309</v>
      </c>
      <c r="C60" s="13" t="s">
        <v>310</v>
      </c>
      <c r="D60" s="10" t="s">
        <v>156</v>
      </c>
      <c r="E60" s="14" t="s">
        <v>312</v>
      </c>
      <c r="F60" s="15"/>
      <c r="G60" s="27">
        <v>3027</v>
      </c>
      <c r="I60" s="5"/>
    </row>
    <row r="61" spans="1:9" ht="17.45" customHeight="1">
      <c r="A61" s="16">
        <v>44322</v>
      </c>
      <c r="B61" s="13" t="s">
        <v>309</v>
      </c>
      <c r="C61" s="13" t="s">
        <v>310</v>
      </c>
      <c r="D61" s="10" t="s">
        <v>131</v>
      </c>
      <c r="E61" s="14" t="s">
        <v>312</v>
      </c>
      <c r="F61" s="15"/>
      <c r="G61" s="27">
        <v>1790</v>
      </c>
      <c r="I61" s="5"/>
    </row>
    <row r="62" spans="1:9" ht="17.45" customHeight="1">
      <c r="A62" s="16">
        <v>44322</v>
      </c>
      <c r="B62" s="13" t="s">
        <v>309</v>
      </c>
      <c r="C62" s="13" t="s">
        <v>310</v>
      </c>
      <c r="D62" s="10" t="s">
        <v>132</v>
      </c>
      <c r="E62" s="14" t="s">
        <v>312</v>
      </c>
      <c r="F62" s="15"/>
      <c r="G62" s="27">
        <v>1131</v>
      </c>
      <c r="I62" s="5"/>
    </row>
    <row r="63" spans="1:9" ht="17.45" customHeight="1">
      <c r="A63" s="16">
        <v>44322</v>
      </c>
      <c r="B63" s="13" t="s">
        <v>309</v>
      </c>
      <c r="C63" s="13" t="s">
        <v>310</v>
      </c>
      <c r="D63" s="10" t="s">
        <v>126</v>
      </c>
      <c r="E63" s="14" t="s">
        <v>312</v>
      </c>
      <c r="F63" s="15"/>
      <c r="G63" s="27">
        <v>1781</v>
      </c>
      <c r="I63" s="5"/>
    </row>
    <row r="64" spans="1:9" ht="17.45" customHeight="1">
      <c r="A64" s="16">
        <v>44322</v>
      </c>
      <c r="B64" s="13" t="s">
        <v>309</v>
      </c>
      <c r="C64" s="13" t="s">
        <v>310</v>
      </c>
      <c r="D64" s="10" t="s">
        <v>97</v>
      </c>
      <c r="E64" s="14" t="s">
        <v>312</v>
      </c>
      <c r="F64" s="15"/>
      <c r="G64" s="27">
        <v>160</v>
      </c>
      <c r="I64" s="5"/>
    </row>
    <row r="65" spans="1:9" ht="17.45" customHeight="1">
      <c r="A65" s="16">
        <v>44322</v>
      </c>
      <c r="B65" s="13" t="s">
        <v>309</v>
      </c>
      <c r="C65" s="13" t="s">
        <v>310</v>
      </c>
      <c r="D65" s="10" t="s">
        <v>117</v>
      </c>
      <c r="E65" s="14" t="s">
        <v>312</v>
      </c>
      <c r="F65" s="15"/>
      <c r="G65" s="27">
        <v>2503</v>
      </c>
      <c r="I65" s="5"/>
    </row>
    <row r="66" spans="1:9" ht="17.45" customHeight="1">
      <c r="A66" s="16">
        <v>44322</v>
      </c>
      <c r="B66" s="13" t="s">
        <v>309</v>
      </c>
      <c r="C66" s="13" t="s">
        <v>310</v>
      </c>
      <c r="D66" s="10" t="s">
        <v>109</v>
      </c>
      <c r="E66" s="14" t="s">
        <v>312</v>
      </c>
      <c r="F66" s="15"/>
      <c r="G66" s="27">
        <v>1791</v>
      </c>
      <c r="I66" s="5"/>
    </row>
    <row r="67" spans="1:9" ht="17.45" customHeight="1">
      <c r="A67" s="16">
        <v>44322</v>
      </c>
      <c r="B67" s="13" t="s">
        <v>309</v>
      </c>
      <c r="C67" s="13" t="s">
        <v>310</v>
      </c>
      <c r="D67" s="10" t="s">
        <v>190</v>
      </c>
      <c r="E67" s="14" t="s">
        <v>312</v>
      </c>
      <c r="F67" s="15"/>
      <c r="G67" s="27">
        <v>505</v>
      </c>
      <c r="I67" s="5"/>
    </row>
    <row r="68" spans="1:9" ht="17.45" customHeight="1">
      <c r="A68" s="16">
        <v>44322</v>
      </c>
      <c r="B68" s="13" t="s">
        <v>309</v>
      </c>
      <c r="C68" s="13" t="s">
        <v>310</v>
      </c>
      <c r="D68" s="10" t="s">
        <v>124</v>
      </c>
      <c r="E68" s="14" t="s">
        <v>312</v>
      </c>
      <c r="F68" s="15"/>
      <c r="G68" s="27">
        <v>3736</v>
      </c>
      <c r="I68" s="5"/>
    </row>
    <row r="69" spans="1:9" ht="17.45" customHeight="1">
      <c r="A69" s="16">
        <v>44322</v>
      </c>
      <c r="B69" s="13" t="s">
        <v>309</v>
      </c>
      <c r="C69" s="13" t="s">
        <v>310</v>
      </c>
      <c r="D69" s="10" t="s">
        <v>162</v>
      </c>
      <c r="E69" s="14" t="s">
        <v>312</v>
      </c>
      <c r="F69" s="15"/>
      <c r="G69" s="27">
        <v>3137</v>
      </c>
      <c r="I69" s="5"/>
    </row>
    <row r="70" spans="1:9" ht="17.45" customHeight="1">
      <c r="A70" s="16">
        <v>44322</v>
      </c>
      <c r="B70" s="13" t="s">
        <v>309</v>
      </c>
      <c r="C70" s="13" t="s">
        <v>310</v>
      </c>
      <c r="D70" s="10" t="s">
        <v>168</v>
      </c>
      <c r="E70" s="14" t="s">
        <v>312</v>
      </c>
      <c r="F70" s="15"/>
      <c r="G70" s="27">
        <v>1791</v>
      </c>
      <c r="I70" s="5"/>
    </row>
    <row r="71" spans="1:9" ht="17.45" customHeight="1">
      <c r="A71" s="16">
        <v>44322</v>
      </c>
      <c r="B71" s="13" t="s">
        <v>309</v>
      </c>
      <c r="C71" s="13" t="s">
        <v>310</v>
      </c>
      <c r="D71" s="10" t="s">
        <v>125</v>
      </c>
      <c r="E71" s="14" t="s">
        <v>312</v>
      </c>
      <c r="F71" s="15"/>
      <c r="G71" s="27">
        <v>3165</v>
      </c>
      <c r="I71" s="5"/>
    </row>
    <row r="72" spans="1:9" ht="17.45" customHeight="1">
      <c r="A72" s="16">
        <v>44322</v>
      </c>
      <c r="B72" s="13" t="s">
        <v>309</v>
      </c>
      <c r="C72" s="13" t="s">
        <v>310</v>
      </c>
      <c r="D72" s="10" t="s">
        <v>157</v>
      </c>
      <c r="E72" s="14" t="s">
        <v>312</v>
      </c>
      <c r="F72" s="15"/>
      <c r="G72" s="27">
        <v>3568</v>
      </c>
      <c r="I72" s="5"/>
    </row>
    <row r="73" spans="1:9" ht="17.45" customHeight="1">
      <c r="A73" s="16">
        <v>44322</v>
      </c>
      <c r="B73" s="13" t="s">
        <v>309</v>
      </c>
      <c r="C73" s="13" t="s">
        <v>310</v>
      </c>
      <c r="D73" s="10" t="s">
        <v>121</v>
      </c>
      <c r="E73" s="14" t="s">
        <v>312</v>
      </c>
      <c r="F73" s="15"/>
      <c r="G73" s="27">
        <v>1354</v>
      </c>
      <c r="I73" s="5"/>
    </row>
    <row r="74" spans="1:9" ht="17.45" customHeight="1">
      <c r="A74" s="16">
        <v>44322</v>
      </c>
      <c r="B74" s="13" t="s">
        <v>309</v>
      </c>
      <c r="C74" s="13" t="s">
        <v>310</v>
      </c>
      <c r="D74" s="10" t="s">
        <v>118</v>
      </c>
      <c r="E74" s="14" t="s">
        <v>312</v>
      </c>
      <c r="F74" s="15"/>
      <c r="G74" s="27">
        <v>4090</v>
      </c>
      <c r="I74" s="5"/>
    </row>
    <row r="75" spans="1:9" ht="17.45" customHeight="1">
      <c r="A75" s="16">
        <v>44322</v>
      </c>
      <c r="B75" s="13" t="s">
        <v>309</v>
      </c>
      <c r="C75" s="13" t="s">
        <v>310</v>
      </c>
      <c r="D75" s="10" t="s">
        <v>169</v>
      </c>
      <c r="E75" s="14" t="s">
        <v>312</v>
      </c>
      <c r="F75" s="15"/>
      <c r="G75" s="27">
        <v>1354</v>
      </c>
      <c r="I75" s="5"/>
    </row>
    <row r="76" spans="1:9" ht="17.45" customHeight="1">
      <c r="A76" s="16">
        <v>44322</v>
      </c>
      <c r="B76" s="13" t="s">
        <v>309</v>
      </c>
      <c r="C76" s="13" t="s">
        <v>310</v>
      </c>
      <c r="D76" s="10" t="s">
        <v>129</v>
      </c>
      <c r="E76" s="14" t="s">
        <v>312</v>
      </c>
      <c r="F76" s="15"/>
      <c r="G76" s="27">
        <v>1498</v>
      </c>
      <c r="I76" s="5"/>
    </row>
    <row r="77" spans="1:9" ht="17.45" customHeight="1">
      <c r="A77" s="16">
        <v>44322</v>
      </c>
      <c r="B77" s="13" t="s">
        <v>309</v>
      </c>
      <c r="C77" s="13" t="s">
        <v>310</v>
      </c>
      <c r="D77" s="10" t="s">
        <v>137</v>
      </c>
      <c r="E77" s="14" t="s">
        <v>312</v>
      </c>
      <c r="F77" s="15"/>
      <c r="G77" s="27">
        <v>1575</v>
      </c>
      <c r="I77" s="5"/>
    </row>
    <row r="78" spans="1:9" ht="17.45" customHeight="1">
      <c r="A78" s="16">
        <v>44322</v>
      </c>
      <c r="B78" s="13" t="s">
        <v>309</v>
      </c>
      <c r="C78" s="13" t="s">
        <v>310</v>
      </c>
      <c r="D78" s="10" t="s">
        <v>98</v>
      </c>
      <c r="E78" s="14" t="s">
        <v>312</v>
      </c>
      <c r="F78" s="15"/>
      <c r="G78" s="27">
        <v>2219</v>
      </c>
      <c r="I78" s="5"/>
    </row>
    <row r="79" spans="1:9" ht="17.45" customHeight="1">
      <c r="A79" s="16">
        <v>44322</v>
      </c>
      <c r="B79" s="13" t="s">
        <v>309</v>
      </c>
      <c r="C79" s="13" t="s">
        <v>310</v>
      </c>
      <c r="D79" s="10" t="s">
        <v>191</v>
      </c>
      <c r="E79" s="14" t="s">
        <v>312</v>
      </c>
      <c r="F79" s="15"/>
      <c r="G79" s="27">
        <v>370</v>
      </c>
      <c r="I79" s="5"/>
    </row>
    <row r="80" spans="1:9" ht="17.45" customHeight="1">
      <c r="A80" s="16">
        <v>44322</v>
      </c>
      <c r="B80" s="13" t="s">
        <v>309</v>
      </c>
      <c r="C80" s="13" t="s">
        <v>310</v>
      </c>
      <c r="D80" s="10" t="s">
        <v>150</v>
      </c>
      <c r="E80" s="14" t="s">
        <v>312</v>
      </c>
      <c r="F80" s="15"/>
      <c r="G80" s="27">
        <v>128</v>
      </c>
      <c r="I80" s="5"/>
    </row>
    <row r="81" spans="1:9" ht="17.45" customHeight="1">
      <c r="A81" s="16">
        <v>44322</v>
      </c>
      <c r="B81" s="13" t="s">
        <v>309</v>
      </c>
      <c r="C81" s="13" t="s">
        <v>310</v>
      </c>
      <c r="D81" s="10" t="s">
        <v>192</v>
      </c>
      <c r="E81" s="14" t="s">
        <v>312</v>
      </c>
      <c r="F81" s="15"/>
      <c r="G81" s="27">
        <v>4704</v>
      </c>
      <c r="I81" s="5"/>
    </row>
    <row r="82" spans="1:9" ht="17.45" customHeight="1">
      <c r="A82" s="16">
        <v>44322</v>
      </c>
      <c r="B82" s="13" t="s">
        <v>303</v>
      </c>
      <c r="C82" s="13" t="s">
        <v>304</v>
      </c>
      <c r="D82" s="10" t="s">
        <v>193</v>
      </c>
      <c r="E82" s="14" t="s">
        <v>170</v>
      </c>
      <c r="F82" s="15"/>
      <c r="G82" s="27">
        <v>1743.18</v>
      </c>
      <c r="I82" s="5"/>
    </row>
    <row r="83" spans="1:9" ht="17.45" customHeight="1">
      <c r="A83" s="16">
        <v>44322</v>
      </c>
      <c r="B83" s="13" t="s">
        <v>303</v>
      </c>
      <c r="C83" s="13" t="s">
        <v>304</v>
      </c>
      <c r="D83" s="10" t="s">
        <v>152</v>
      </c>
      <c r="E83" s="14" t="s">
        <v>201</v>
      </c>
      <c r="F83" s="15"/>
      <c r="G83" s="27">
        <v>2384.9499999999998</v>
      </c>
      <c r="I83" s="5"/>
    </row>
    <row r="84" spans="1:9" ht="17.45" customHeight="1">
      <c r="A84" s="16">
        <v>44323</v>
      </c>
      <c r="B84" s="13" t="s">
        <v>301</v>
      </c>
      <c r="C84" s="13" t="s">
        <v>302</v>
      </c>
      <c r="D84" s="10" t="s">
        <v>149</v>
      </c>
      <c r="E84" s="14" t="s">
        <v>308</v>
      </c>
      <c r="F84" s="15">
        <v>30000</v>
      </c>
      <c r="G84" s="27"/>
      <c r="I84" s="5"/>
    </row>
    <row r="85" spans="1:9" ht="17.45" customHeight="1">
      <c r="A85" s="16">
        <v>44323</v>
      </c>
      <c r="B85" s="13" t="s">
        <v>363</v>
      </c>
      <c r="C85" s="13" t="s">
        <v>365</v>
      </c>
      <c r="D85" s="10" t="s">
        <v>167</v>
      </c>
      <c r="E85" s="14" t="s">
        <v>308</v>
      </c>
      <c r="F85" s="15"/>
      <c r="G85" s="27">
        <v>500</v>
      </c>
      <c r="I85" s="5"/>
    </row>
    <row r="86" spans="1:9" ht="17.45" customHeight="1">
      <c r="A86" s="16">
        <v>44323</v>
      </c>
      <c r="B86" s="13" t="s">
        <v>366</v>
      </c>
      <c r="C86" s="13" t="s">
        <v>14</v>
      </c>
      <c r="D86" s="10" t="s">
        <v>143</v>
      </c>
      <c r="E86" s="14" t="s">
        <v>308</v>
      </c>
      <c r="F86" s="15"/>
      <c r="G86" s="27">
        <v>13336.06</v>
      </c>
      <c r="I86" s="5"/>
    </row>
    <row r="87" spans="1:9" ht="17.45" customHeight="1">
      <c r="A87" s="16">
        <v>44323</v>
      </c>
      <c r="B87" s="13" t="s">
        <v>367</v>
      </c>
      <c r="C87" s="13" t="s">
        <v>368</v>
      </c>
      <c r="D87" s="10" t="s">
        <v>194</v>
      </c>
      <c r="E87" s="14" t="s">
        <v>202</v>
      </c>
      <c r="F87" s="15"/>
      <c r="G87" s="27">
        <v>800</v>
      </c>
      <c r="I87" s="5"/>
    </row>
    <row r="88" spans="1:9" ht="17.45" customHeight="1">
      <c r="A88" s="16">
        <v>44323</v>
      </c>
      <c r="B88" s="13" t="s">
        <v>306</v>
      </c>
      <c r="C88" s="13" t="s">
        <v>307</v>
      </c>
      <c r="D88" s="10" t="s">
        <v>96</v>
      </c>
      <c r="E88" s="14" t="s">
        <v>308</v>
      </c>
      <c r="F88" s="15"/>
      <c r="G88" s="27">
        <v>157.5</v>
      </c>
      <c r="I88" s="5"/>
    </row>
    <row r="89" spans="1:9" ht="17.45" customHeight="1">
      <c r="A89" s="16">
        <v>44326</v>
      </c>
      <c r="B89" s="13" t="s">
        <v>301</v>
      </c>
      <c r="C89" s="13" t="s">
        <v>302</v>
      </c>
      <c r="D89" s="10" t="s">
        <v>149</v>
      </c>
      <c r="E89" s="14" t="s">
        <v>308</v>
      </c>
      <c r="F89" s="15">
        <v>6000</v>
      </c>
      <c r="G89" s="27"/>
      <c r="I89" s="5"/>
    </row>
    <row r="90" spans="1:9" ht="17.45" customHeight="1">
      <c r="A90" s="16">
        <v>44326</v>
      </c>
      <c r="B90" s="13" t="s">
        <v>354</v>
      </c>
      <c r="C90" s="13" t="s">
        <v>355</v>
      </c>
      <c r="D90" s="10" t="s">
        <v>203</v>
      </c>
      <c r="E90" s="14" t="s">
        <v>216</v>
      </c>
      <c r="F90" s="15"/>
      <c r="G90" s="27">
        <v>2630</v>
      </c>
      <c r="I90" s="5"/>
    </row>
    <row r="91" spans="1:9" ht="17.45" customHeight="1">
      <c r="A91" s="16">
        <v>44326</v>
      </c>
      <c r="B91" s="13" t="s">
        <v>369</v>
      </c>
      <c r="C91" s="13" t="s">
        <v>370</v>
      </c>
      <c r="D91" s="10" t="s">
        <v>204</v>
      </c>
      <c r="E91" s="14" t="s">
        <v>217</v>
      </c>
      <c r="F91" s="15"/>
      <c r="G91" s="27">
        <v>345.6</v>
      </c>
      <c r="I91" s="5"/>
    </row>
    <row r="92" spans="1:9" ht="17.45" customHeight="1">
      <c r="A92" s="16">
        <v>44326</v>
      </c>
      <c r="B92" s="13" t="s">
        <v>303</v>
      </c>
      <c r="C92" s="13" t="s">
        <v>304</v>
      </c>
      <c r="D92" s="10" t="s">
        <v>205</v>
      </c>
      <c r="E92" s="14" t="s">
        <v>218</v>
      </c>
      <c r="F92" s="15"/>
      <c r="G92" s="27">
        <v>2924.46</v>
      </c>
      <c r="I92" s="5"/>
    </row>
    <row r="93" spans="1:9" ht="17.45" customHeight="1">
      <c r="A93" s="16">
        <v>44326</v>
      </c>
      <c r="B93" s="13" t="s">
        <v>371</v>
      </c>
      <c r="C93" s="13" t="s">
        <v>372</v>
      </c>
      <c r="D93" s="10" t="s">
        <v>130</v>
      </c>
      <c r="E93" s="14" t="s">
        <v>219</v>
      </c>
      <c r="F93" s="15"/>
      <c r="G93" s="27">
        <v>5000</v>
      </c>
      <c r="I93" s="5"/>
    </row>
    <row r="94" spans="1:9" ht="17.45" customHeight="1">
      <c r="A94" s="16">
        <v>44326</v>
      </c>
      <c r="B94" s="13" t="s">
        <v>373</v>
      </c>
      <c r="C94" s="13" t="s">
        <v>374</v>
      </c>
      <c r="D94" s="10" t="s">
        <v>206</v>
      </c>
      <c r="E94" s="14" t="s">
        <v>308</v>
      </c>
      <c r="F94" s="15"/>
      <c r="G94" s="27">
        <v>10825.92</v>
      </c>
      <c r="I94" s="5"/>
    </row>
    <row r="95" spans="1:9" ht="17.45" customHeight="1">
      <c r="A95" s="16">
        <v>44326</v>
      </c>
      <c r="B95" s="13" t="s">
        <v>375</v>
      </c>
      <c r="C95" s="13" t="s">
        <v>376</v>
      </c>
      <c r="D95" s="10" t="s">
        <v>158</v>
      </c>
      <c r="E95" s="14" t="s">
        <v>220</v>
      </c>
      <c r="F95" s="15"/>
      <c r="G95" s="27">
        <v>150</v>
      </c>
      <c r="I95" s="5"/>
    </row>
    <row r="96" spans="1:9" ht="17.45" customHeight="1">
      <c r="A96" s="16">
        <v>44326</v>
      </c>
      <c r="B96" s="13" t="s">
        <v>303</v>
      </c>
      <c r="C96" s="13" t="s">
        <v>304</v>
      </c>
      <c r="D96" s="10" t="s">
        <v>207</v>
      </c>
      <c r="E96" s="14" t="s">
        <v>180</v>
      </c>
      <c r="F96" s="15"/>
      <c r="G96" s="27">
        <v>1228.75</v>
      </c>
      <c r="I96" s="5"/>
    </row>
    <row r="97" spans="1:9" ht="17.45" customHeight="1">
      <c r="A97" s="16">
        <v>44326</v>
      </c>
      <c r="B97" s="13" t="s">
        <v>377</v>
      </c>
      <c r="C97" s="13" t="s">
        <v>378</v>
      </c>
      <c r="D97" s="10" t="s">
        <v>135</v>
      </c>
      <c r="E97" s="14" t="s">
        <v>308</v>
      </c>
      <c r="F97" s="15"/>
      <c r="G97" s="27">
        <v>4514.04</v>
      </c>
      <c r="I97" s="5"/>
    </row>
    <row r="98" spans="1:9" ht="17.45" customHeight="1">
      <c r="A98" s="16">
        <v>44326</v>
      </c>
      <c r="B98" s="13" t="s">
        <v>303</v>
      </c>
      <c r="C98" s="13" t="s">
        <v>305</v>
      </c>
      <c r="D98" s="10" t="s">
        <v>208</v>
      </c>
      <c r="E98" s="14" t="s">
        <v>166</v>
      </c>
      <c r="F98" s="15"/>
      <c r="G98" s="27">
        <v>650</v>
      </c>
      <c r="I98" s="5"/>
    </row>
    <row r="99" spans="1:9" ht="17.45" customHeight="1">
      <c r="A99" s="16">
        <v>44326</v>
      </c>
      <c r="B99" s="13" t="s">
        <v>369</v>
      </c>
      <c r="C99" s="13" t="s">
        <v>370</v>
      </c>
      <c r="D99" s="10" t="s">
        <v>145</v>
      </c>
      <c r="E99" s="14" t="s">
        <v>221</v>
      </c>
      <c r="F99" s="15"/>
      <c r="G99" s="27">
        <v>85</v>
      </c>
      <c r="I99" s="5"/>
    </row>
    <row r="100" spans="1:9" ht="17.45" customHeight="1">
      <c r="A100" s="16">
        <v>44326</v>
      </c>
      <c r="B100" s="13" t="s">
        <v>369</v>
      </c>
      <c r="C100" s="13" t="s">
        <v>370</v>
      </c>
      <c r="D100" s="10" t="s">
        <v>209</v>
      </c>
      <c r="E100" s="14" t="s">
        <v>222</v>
      </c>
      <c r="F100" s="15"/>
      <c r="G100" s="27">
        <v>1146.97</v>
      </c>
      <c r="I100" s="5"/>
    </row>
    <row r="101" spans="1:9" ht="17.45" customHeight="1">
      <c r="A101" s="16">
        <v>44326</v>
      </c>
      <c r="B101" s="13" t="s">
        <v>348</v>
      </c>
      <c r="C101" s="13" t="s">
        <v>349</v>
      </c>
      <c r="D101" s="10" t="s">
        <v>210</v>
      </c>
      <c r="E101" s="14" t="s">
        <v>182</v>
      </c>
      <c r="F101" s="15"/>
      <c r="G101" s="27">
        <v>1597.05</v>
      </c>
      <c r="I101" s="5"/>
    </row>
    <row r="102" spans="1:9" ht="17.45" customHeight="1">
      <c r="A102" s="16">
        <v>44326</v>
      </c>
      <c r="B102" s="13" t="s">
        <v>303</v>
      </c>
      <c r="C102" s="13" t="s">
        <v>304</v>
      </c>
      <c r="D102" s="10" t="s">
        <v>155</v>
      </c>
      <c r="E102" s="14" t="s">
        <v>223</v>
      </c>
      <c r="F102" s="15"/>
      <c r="G102" s="27">
        <v>472.8</v>
      </c>
      <c r="I102" s="5"/>
    </row>
    <row r="103" spans="1:9" ht="17.45" customHeight="1">
      <c r="A103" s="16">
        <v>44326</v>
      </c>
      <c r="B103" s="13" t="s">
        <v>306</v>
      </c>
      <c r="C103" s="13" t="s">
        <v>307</v>
      </c>
      <c r="D103" s="10" t="s">
        <v>96</v>
      </c>
      <c r="E103" s="14" t="s">
        <v>308</v>
      </c>
      <c r="F103" s="15"/>
      <c r="G103" s="27">
        <v>7.5</v>
      </c>
      <c r="I103" s="5"/>
    </row>
    <row r="104" spans="1:9" ht="17.45" customHeight="1">
      <c r="A104" s="16">
        <v>44327</v>
      </c>
      <c r="B104" s="13" t="s">
        <v>380</v>
      </c>
      <c r="C104" s="13" t="s">
        <v>381</v>
      </c>
      <c r="D104" s="10" t="s">
        <v>211</v>
      </c>
      <c r="E104" s="14" t="s">
        <v>171</v>
      </c>
      <c r="F104" s="15"/>
      <c r="G104" s="27">
        <v>1088</v>
      </c>
      <c r="I104" s="5"/>
    </row>
    <row r="105" spans="1:9" ht="17.45" customHeight="1">
      <c r="A105" s="16">
        <v>44327</v>
      </c>
      <c r="B105" s="13" t="s">
        <v>367</v>
      </c>
      <c r="C105" s="13" t="s">
        <v>382</v>
      </c>
      <c r="D105" s="10" t="s">
        <v>212</v>
      </c>
      <c r="E105" s="14" t="s">
        <v>225</v>
      </c>
      <c r="F105" s="15"/>
      <c r="G105" s="27">
        <v>520</v>
      </c>
      <c r="I105" s="5"/>
    </row>
    <row r="106" spans="1:9" ht="17.45" customHeight="1">
      <c r="A106" s="16">
        <v>44327</v>
      </c>
      <c r="B106" s="13" t="s">
        <v>303</v>
      </c>
      <c r="C106" s="13" t="s">
        <v>304</v>
      </c>
      <c r="D106" s="10" t="s">
        <v>379</v>
      </c>
      <c r="E106" s="14" t="s">
        <v>224</v>
      </c>
      <c r="F106" s="15"/>
      <c r="G106" s="27">
        <v>111.41</v>
      </c>
      <c r="I106" s="5"/>
    </row>
    <row r="107" spans="1:9" ht="17.45" customHeight="1">
      <c r="A107" s="16">
        <v>44327</v>
      </c>
      <c r="B107" s="13" t="s">
        <v>306</v>
      </c>
      <c r="C107" s="13" t="s">
        <v>307</v>
      </c>
      <c r="D107" s="10" t="s">
        <v>96</v>
      </c>
      <c r="E107" s="14" t="s">
        <v>308</v>
      </c>
      <c r="F107" s="15"/>
      <c r="G107" s="27">
        <v>37.5</v>
      </c>
      <c r="I107" s="5"/>
    </row>
    <row r="108" spans="1:9" ht="17.45" customHeight="1">
      <c r="A108" s="16">
        <v>44328</v>
      </c>
      <c r="B108" s="13" t="s">
        <v>369</v>
      </c>
      <c r="C108" s="13" t="s">
        <v>370</v>
      </c>
      <c r="D108" s="10" t="s">
        <v>213</v>
      </c>
      <c r="E108" s="14" t="s">
        <v>226</v>
      </c>
      <c r="F108" s="15"/>
      <c r="G108" s="27">
        <v>360</v>
      </c>
      <c r="I108" s="5"/>
    </row>
    <row r="109" spans="1:9" ht="17.45" customHeight="1">
      <c r="A109" s="16">
        <v>44328</v>
      </c>
      <c r="B109" s="13" t="s">
        <v>306</v>
      </c>
      <c r="C109" s="13" t="s">
        <v>307</v>
      </c>
      <c r="D109" s="10" t="s">
        <v>96</v>
      </c>
      <c r="E109" s="14" t="s">
        <v>308</v>
      </c>
      <c r="F109" s="15"/>
      <c r="G109" s="27">
        <v>15</v>
      </c>
      <c r="I109" s="5"/>
    </row>
    <row r="110" spans="1:9" ht="17.45" customHeight="1">
      <c r="A110" s="16">
        <v>44329</v>
      </c>
      <c r="B110" s="13" t="s">
        <v>356</v>
      </c>
      <c r="C110" s="13" t="s">
        <v>357</v>
      </c>
      <c r="D110" s="35" t="s">
        <v>136</v>
      </c>
      <c r="E110" s="14" t="s">
        <v>227</v>
      </c>
      <c r="F110" s="15"/>
      <c r="G110" s="27">
        <v>360.45</v>
      </c>
      <c r="I110" s="5"/>
    </row>
    <row r="111" spans="1:9" ht="17.45" customHeight="1">
      <c r="A111" s="16">
        <v>44329</v>
      </c>
      <c r="B111" s="13" t="s">
        <v>306</v>
      </c>
      <c r="C111" s="13" t="s">
        <v>307</v>
      </c>
      <c r="D111" s="10" t="s">
        <v>96</v>
      </c>
      <c r="E111" s="14" t="s">
        <v>308</v>
      </c>
      <c r="F111" s="15"/>
      <c r="G111" s="27">
        <v>7.5</v>
      </c>
      <c r="I111" s="5"/>
    </row>
    <row r="112" spans="1:9" ht="17.45" customHeight="1">
      <c r="A112" s="16">
        <v>44330</v>
      </c>
      <c r="B112" s="13" t="s">
        <v>301</v>
      </c>
      <c r="C112" s="13" t="s">
        <v>302</v>
      </c>
      <c r="D112" s="10" t="s">
        <v>149</v>
      </c>
      <c r="E112" s="14" t="s">
        <v>308</v>
      </c>
      <c r="F112" s="15">
        <v>4000</v>
      </c>
      <c r="G112" s="27"/>
      <c r="I112" s="5"/>
    </row>
    <row r="113" spans="1:9" ht="17.45" customHeight="1">
      <c r="A113" s="16">
        <v>44330</v>
      </c>
      <c r="B113" s="13" t="s">
        <v>383</v>
      </c>
      <c r="C113" s="13" t="s">
        <v>384</v>
      </c>
      <c r="D113" s="10" t="s">
        <v>214</v>
      </c>
      <c r="E113" s="14" t="s">
        <v>308</v>
      </c>
      <c r="F113" s="15"/>
      <c r="G113" s="27">
        <v>3761.3</v>
      </c>
      <c r="I113" s="5"/>
    </row>
    <row r="114" spans="1:9" ht="17.45" customHeight="1">
      <c r="A114" s="16">
        <v>44330</v>
      </c>
      <c r="B114" s="13" t="s">
        <v>383</v>
      </c>
      <c r="C114" s="13" t="s">
        <v>385</v>
      </c>
      <c r="D114" s="10" t="s">
        <v>215</v>
      </c>
      <c r="E114" s="14" t="s">
        <v>308</v>
      </c>
      <c r="F114" s="15"/>
      <c r="G114" s="27">
        <v>900.8</v>
      </c>
      <c r="I114" s="5"/>
    </row>
    <row r="115" spans="1:9" ht="17.45" customHeight="1">
      <c r="A115" s="16">
        <v>44330</v>
      </c>
      <c r="B115" s="13" t="s">
        <v>306</v>
      </c>
      <c r="C115" s="13" t="s">
        <v>307</v>
      </c>
      <c r="D115" s="10" t="s">
        <v>96</v>
      </c>
      <c r="E115" s="14" t="s">
        <v>308</v>
      </c>
      <c r="F115" s="15"/>
      <c r="G115" s="27">
        <v>7.5</v>
      </c>
      <c r="I115" s="5"/>
    </row>
    <row r="116" spans="1:9" ht="17.45" customHeight="1">
      <c r="A116" s="16">
        <v>44333</v>
      </c>
      <c r="B116" s="13" t="s">
        <v>301</v>
      </c>
      <c r="C116" s="13" t="s">
        <v>386</v>
      </c>
      <c r="D116" s="10" t="s">
        <v>141</v>
      </c>
      <c r="E116" s="14" t="s">
        <v>308</v>
      </c>
      <c r="F116" s="15">
        <v>371296.49</v>
      </c>
      <c r="G116" s="27"/>
      <c r="I116" s="5"/>
    </row>
    <row r="117" spans="1:9" ht="17.45" customHeight="1">
      <c r="A117" s="16">
        <v>44333</v>
      </c>
      <c r="B117" s="13" t="s">
        <v>301</v>
      </c>
      <c r="C117" s="13" t="s">
        <v>386</v>
      </c>
      <c r="D117" s="10" t="s">
        <v>141</v>
      </c>
      <c r="E117" s="14" t="s">
        <v>308</v>
      </c>
      <c r="F117" s="15">
        <v>170000</v>
      </c>
      <c r="G117" s="27"/>
      <c r="I117" s="5"/>
    </row>
    <row r="118" spans="1:9" ht="17.45" customHeight="1">
      <c r="A118" s="16">
        <v>44333</v>
      </c>
      <c r="B118" s="13" t="s">
        <v>301</v>
      </c>
      <c r="C118" s="13" t="s">
        <v>302</v>
      </c>
      <c r="D118" s="10" t="s">
        <v>149</v>
      </c>
      <c r="E118" s="14" t="s">
        <v>308</v>
      </c>
      <c r="F118" s="15">
        <v>37000</v>
      </c>
      <c r="G118" s="27"/>
      <c r="I118" s="5"/>
    </row>
    <row r="119" spans="1:9" ht="17.45" customHeight="1">
      <c r="A119" s="16">
        <v>44333</v>
      </c>
      <c r="B119" s="13" t="s">
        <v>387</v>
      </c>
      <c r="C119" s="13" t="s">
        <v>388</v>
      </c>
      <c r="D119" s="10" t="s">
        <v>127</v>
      </c>
      <c r="E119" s="14" t="s">
        <v>239</v>
      </c>
      <c r="F119" s="15"/>
      <c r="G119" s="27">
        <v>1178.76</v>
      </c>
      <c r="I119" s="5"/>
    </row>
    <row r="120" spans="1:9" ht="17.45" customHeight="1">
      <c r="A120" s="16">
        <v>44333</v>
      </c>
      <c r="B120" s="13" t="s">
        <v>389</v>
      </c>
      <c r="C120" s="13" t="s">
        <v>390</v>
      </c>
      <c r="D120" s="10" t="s">
        <v>99</v>
      </c>
      <c r="E120" s="14" t="s">
        <v>308</v>
      </c>
      <c r="F120" s="15"/>
      <c r="G120" s="27">
        <v>504</v>
      </c>
      <c r="I120" s="5"/>
    </row>
    <row r="121" spans="1:9" ht="17.45" customHeight="1">
      <c r="A121" s="16">
        <v>44333</v>
      </c>
      <c r="B121" s="13" t="s">
        <v>393</v>
      </c>
      <c r="C121" s="13" t="s">
        <v>394</v>
      </c>
      <c r="D121" s="10" t="s">
        <v>100</v>
      </c>
      <c r="E121" s="14" t="s">
        <v>240</v>
      </c>
      <c r="F121" s="15"/>
      <c r="G121" s="27">
        <v>668.24</v>
      </c>
      <c r="I121" s="5"/>
    </row>
    <row r="122" spans="1:9" ht="17.45" customHeight="1">
      <c r="A122" s="16">
        <v>44333</v>
      </c>
      <c r="B122" s="13" t="s">
        <v>395</v>
      </c>
      <c r="C122" s="13" t="s">
        <v>396</v>
      </c>
      <c r="D122" s="10" t="s">
        <v>101</v>
      </c>
      <c r="E122" s="14" t="s">
        <v>241</v>
      </c>
      <c r="F122" s="15"/>
      <c r="G122" s="27">
        <v>2465</v>
      </c>
      <c r="I122" s="5"/>
    </row>
    <row r="123" spans="1:9" ht="17.45" customHeight="1">
      <c r="A123" s="16">
        <v>44333</v>
      </c>
      <c r="B123" s="13" t="s">
        <v>389</v>
      </c>
      <c r="C123" s="13" t="s">
        <v>390</v>
      </c>
      <c r="D123" s="10" t="s">
        <v>128</v>
      </c>
      <c r="E123" s="14" t="s">
        <v>242</v>
      </c>
      <c r="F123" s="15"/>
      <c r="G123" s="27">
        <v>15766.8</v>
      </c>
      <c r="I123" s="5"/>
    </row>
    <row r="124" spans="1:9" ht="17.45" customHeight="1">
      <c r="A124" s="16">
        <v>44333</v>
      </c>
      <c r="B124" s="13" t="s">
        <v>397</v>
      </c>
      <c r="C124" s="13" t="s">
        <v>398</v>
      </c>
      <c r="D124" s="10" t="s">
        <v>123</v>
      </c>
      <c r="E124" s="14" t="s">
        <v>243</v>
      </c>
      <c r="F124" s="15"/>
      <c r="G124" s="27">
        <v>4692.5</v>
      </c>
      <c r="I124" s="5"/>
    </row>
    <row r="125" spans="1:9" ht="17.45" customHeight="1">
      <c r="A125" s="16">
        <v>44333</v>
      </c>
      <c r="B125" s="13" t="s">
        <v>405</v>
      </c>
      <c r="C125" s="13" t="s">
        <v>406</v>
      </c>
      <c r="D125" s="10" t="s">
        <v>228</v>
      </c>
      <c r="E125" s="14" t="s">
        <v>244</v>
      </c>
      <c r="F125" s="15"/>
      <c r="G125" s="27">
        <v>189.06</v>
      </c>
      <c r="I125" s="5"/>
    </row>
    <row r="126" spans="1:9" ht="17.45" customHeight="1">
      <c r="A126" s="16">
        <v>44333</v>
      </c>
      <c r="B126" s="13" t="s">
        <v>405</v>
      </c>
      <c r="C126" s="13" t="s">
        <v>406</v>
      </c>
      <c r="D126" s="10" t="s">
        <v>228</v>
      </c>
      <c r="E126" s="14" t="s">
        <v>245</v>
      </c>
      <c r="F126" s="15"/>
      <c r="G126" s="27">
        <v>286.44</v>
      </c>
      <c r="I126" s="5"/>
    </row>
    <row r="127" spans="1:9" ht="17.25" customHeight="1">
      <c r="A127" s="16">
        <v>44333</v>
      </c>
      <c r="B127" s="13" t="s">
        <v>303</v>
      </c>
      <c r="C127" s="13" t="s">
        <v>304</v>
      </c>
      <c r="D127" s="10" t="s">
        <v>229</v>
      </c>
      <c r="E127" s="14" t="s">
        <v>246</v>
      </c>
      <c r="F127" s="15"/>
      <c r="G127" s="27">
        <v>1230</v>
      </c>
      <c r="I127" s="5"/>
    </row>
    <row r="128" spans="1:9" ht="17.45" customHeight="1">
      <c r="A128" s="16">
        <v>44333</v>
      </c>
      <c r="B128" s="13" t="s">
        <v>356</v>
      </c>
      <c r="C128" s="13" t="s">
        <v>357</v>
      </c>
      <c r="D128" s="10" t="s">
        <v>230</v>
      </c>
      <c r="E128" s="14" t="s">
        <v>247</v>
      </c>
      <c r="F128" s="15"/>
      <c r="G128" s="27">
        <v>1248.7</v>
      </c>
      <c r="I128" s="5"/>
    </row>
    <row r="129" spans="1:9" ht="17.45" customHeight="1">
      <c r="A129" s="16">
        <v>44333</v>
      </c>
      <c r="B129" s="13" t="s">
        <v>377</v>
      </c>
      <c r="C129" s="13" t="s">
        <v>378</v>
      </c>
      <c r="D129" s="10" t="s">
        <v>135</v>
      </c>
      <c r="E129" s="14" t="s">
        <v>308</v>
      </c>
      <c r="F129" s="15"/>
      <c r="G129" s="27">
        <v>3774.68</v>
      </c>
      <c r="I129" s="5"/>
    </row>
    <row r="130" spans="1:9" ht="17.45" customHeight="1">
      <c r="A130" s="16">
        <v>44333</v>
      </c>
      <c r="B130" s="13" t="s">
        <v>404</v>
      </c>
      <c r="C130" s="13" t="s">
        <v>403</v>
      </c>
      <c r="D130" s="10" t="s">
        <v>231</v>
      </c>
      <c r="E130" s="14" t="s">
        <v>308</v>
      </c>
      <c r="F130" s="15"/>
      <c r="G130" s="27">
        <v>1579</v>
      </c>
      <c r="I130" s="5"/>
    </row>
    <row r="131" spans="1:9" ht="17.45" customHeight="1">
      <c r="A131" s="16">
        <v>44333</v>
      </c>
      <c r="B131" s="13" t="s">
        <v>306</v>
      </c>
      <c r="C131" s="13" t="s">
        <v>307</v>
      </c>
      <c r="D131" s="10" t="s">
        <v>96</v>
      </c>
      <c r="E131" s="14" t="s">
        <v>308</v>
      </c>
      <c r="F131" s="15"/>
      <c r="G131" s="27">
        <v>7.5</v>
      </c>
      <c r="I131" s="5"/>
    </row>
    <row r="132" spans="1:9" ht="17.45" customHeight="1">
      <c r="A132" s="16">
        <v>44334</v>
      </c>
      <c r="B132" s="13" t="s">
        <v>391</v>
      </c>
      <c r="C132" s="13" t="s">
        <v>392</v>
      </c>
      <c r="D132" s="10" t="s">
        <v>119</v>
      </c>
      <c r="E132" s="14" t="s">
        <v>248</v>
      </c>
      <c r="F132" s="15"/>
      <c r="G132" s="27">
        <v>3600</v>
      </c>
      <c r="I132" s="5"/>
    </row>
    <row r="133" spans="1:9" ht="17.45" customHeight="1">
      <c r="A133" s="16">
        <v>44334</v>
      </c>
      <c r="B133" s="13" t="s">
        <v>348</v>
      </c>
      <c r="C133" s="13" t="s">
        <v>349</v>
      </c>
      <c r="D133" s="10" t="s">
        <v>181</v>
      </c>
      <c r="E133" s="14" t="s">
        <v>249</v>
      </c>
      <c r="F133" s="15"/>
      <c r="G133" s="27">
        <v>1644.3</v>
      </c>
      <c r="I133" s="5"/>
    </row>
    <row r="134" spans="1:9" ht="17.45" customHeight="1">
      <c r="A134" s="16">
        <v>44334</v>
      </c>
      <c r="B134" s="13" t="s">
        <v>306</v>
      </c>
      <c r="C134" s="13" t="s">
        <v>307</v>
      </c>
      <c r="D134" s="10" t="s">
        <v>96</v>
      </c>
      <c r="E134" s="14" t="s">
        <v>308</v>
      </c>
      <c r="F134" s="15"/>
      <c r="G134" s="27">
        <v>75</v>
      </c>
      <c r="I134" s="5"/>
    </row>
    <row r="135" spans="1:9" ht="17.45" customHeight="1">
      <c r="A135" s="16">
        <v>44335</v>
      </c>
      <c r="B135" s="13" t="s">
        <v>407</v>
      </c>
      <c r="C135" s="13" t="s">
        <v>408</v>
      </c>
      <c r="D135" s="10" t="s">
        <v>153</v>
      </c>
      <c r="E135" s="14" t="s">
        <v>250</v>
      </c>
      <c r="F135" s="15"/>
      <c r="G135" s="27">
        <v>526.5</v>
      </c>
      <c r="I135" s="5"/>
    </row>
    <row r="136" spans="1:9" ht="17.45" customHeight="1">
      <c r="A136" s="16">
        <v>44335</v>
      </c>
      <c r="B136" s="13" t="s">
        <v>352</v>
      </c>
      <c r="C136" s="13" t="s">
        <v>353</v>
      </c>
      <c r="D136" s="10" t="s">
        <v>164</v>
      </c>
      <c r="E136" s="14" t="s">
        <v>251</v>
      </c>
      <c r="F136" s="15"/>
      <c r="G136" s="27">
        <v>2241.52</v>
      </c>
      <c r="I136" s="5"/>
    </row>
    <row r="137" spans="1:9" ht="17.45" customHeight="1">
      <c r="A137" s="16">
        <v>44335</v>
      </c>
      <c r="B137" s="13" t="s">
        <v>367</v>
      </c>
      <c r="C137" s="13" t="s">
        <v>368</v>
      </c>
      <c r="D137" s="10" t="s">
        <v>175</v>
      </c>
      <c r="E137" s="14" t="s">
        <v>179</v>
      </c>
      <c r="F137" s="15"/>
      <c r="G137" s="27">
        <v>345</v>
      </c>
      <c r="I137" s="5"/>
    </row>
    <row r="138" spans="1:9" ht="17.45" customHeight="1">
      <c r="A138" s="16">
        <v>44335</v>
      </c>
      <c r="B138" s="13" t="s">
        <v>367</v>
      </c>
      <c r="C138" s="13" t="s">
        <v>401</v>
      </c>
      <c r="D138" s="10" t="s">
        <v>253</v>
      </c>
      <c r="E138" s="14" t="s">
        <v>254</v>
      </c>
      <c r="F138" s="15"/>
      <c r="G138" s="27">
        <v>155</v>
      </c>
      <c r="I138" s="5"/>
    </row>
    <row r="139" spans="1:9" ht="17.45" customHeight="1">
      <c r="A139" s="16">
        <v>44335</v>
      </c>
      <c r="B139" s="13" t="s">
        <v>399</v>
      </c>
      <c r="C139" s="13" t="s">
        <v>400</v>
      </c>
      <c r="D139" s="10" t="s">
        <v>232</v>
      </c>
      <c r="E139" s="14" t="s">
        <v>252</v>
      </c>
      <c r="F139" s="15"/>
      <c r="G139" s="27">
        <v>273</v>
      </c>
      <c r="I139" s="5"/>
    </row>
    <row r="140" spans="1:9" ht="17.45" customHeight="1">
      <c r="A140" s="16">
        <v>44335</v>
      </c>
      <c r="B140" s="13" t="s">
        <v>306</v>
      </c>
      <c r="C140" s="13" t="s">
        <v>307</v>
      </c>
      <c r="D140" s="10" t="s">
        <v>96</v>
      </c>
      <c r="E140" s="14" t="s">
        <v>308</v>
      </c>
      <c r="F140" s="15"/>
      <c r="G140" s="27">
        <v>7.5</v>
      </c>
      <c r="I140" s="5"/>
    </row>
    <row r="141" spans="1:9" ht="17.45" customHeight="1">
      <c r="A141" s="16">
        <v>44336</v>
      </c>
      <c r="B141" s="13" t="s">
        <v>354</v>
      </c>
      <c r="C141" s="13" t="s">
        <v>355</v>
      </c>
      <c r="D141" s="10" t="s">
        <v>115</v>
      </c>
      <c r="E141" s="14" t="s">
        <v>262</v>
      </c>
      <c r="F141" s="15"/>
      <c r="G141" s="27">
        <v>6575</v>
      </c>
      <c r="I141" s="5"/>
    </row>
    <row r="142" spans="1:9" ht="17.45" customHeight="1">
      <c r="A142" s="16">
        <v>44336</v>
      </c>
      <c r="B142" s="13" t="s">
        <v>354</v>
      </c>
      <c r="C142" s="13" t="s">
        <v>355</v>
      </c>
      <c r="D142" s="10" t="s">
        <v>233</v>
      </c>
      <c r="E142" s="14" t="s">
        <v>263</v>
      </c>
      <c r="F142" s="15"/>
      <c r="G142" s="27">
        <v>1315</v>
      </c>
      <c r="I142" s="5"/>
    </row>
    <row r="143" spans="1:9" ht="17.45" customHeight="1">
      <c r="A143" s="16">
        <v>44336</v>
      </c>
      <c r="B143" s="13" t="s">
        <v>354</v>
      </c>
      <c r="C143" s="13" t="s">
        <v>355</v>
      </c>
      <c r="D143" s="10" t="s">
        <v>154</v>
      </c>
      <c r="E143" s="14" t="s">
        <v>264</v>
      </c>
      <c r="F143" s="15"/>
      <c r="G143" s="27">
        <v>6575</v>
      </c>
      <c r="I143" s="5"/>
    </row>
    <row r="144" spans="1:9" ht="17.45" customHeight="1">
      <c r="A144" s="16">
        <v>44336</v>
      </c>
      <c r="B144" s="13" t="s">
        <v>354</v>
      </c>
      <c r="C144" s="13" t="s">
        <v>355</v>
      </c>
      <c r="D144" s="10" t="s">
        <v>176</v>
      </c>
      <c r="E144" s="14" t="s">
        <v>265</v>
      </c>
      <c r="F144" s="15"/>
      <c r="G144" s="27">
        <v>14192.47</v>
      </c>
      <c r="I144" s="5"/>
    </row>
    <row r="145" spans="1:9" ht="17.45" customHeight="1">
      <c r="A145" s="16">
        <v>44336</v>
      </c>
      <c r="B145" s="13" t="s">
        <v>354</v>
      </c>
      <c r="C145" s="13" t="s">
        <v>355</v>
      </c>
      <c r="D145" s="10" t="s">
        <v>172</v>
      </c>
      <c r="E145" s="14" t="s">
        <v>266</v>
      </c>
      <c r="F145" s="15"/>
      <c r="G145" s="27">
        <v>2630</v>
      </c>
      <c r="I145" s="5"/>
    </row>
    <row r="146" spans="1:9" ht="17.45" customHeight="1">
      <c r="A146" s="16">
        <v>44336</v>
      </c>
      <c r="B146" s="13" t="s">
        <v>354</v>
      </c>
      <c r="C146" s="13" t="s">
        <v>355</v>
      </c>
      <c r="D146" s="10" t="s">
        <v>102</v>
      </c>
      <c r="E146" s="14" t="s">
        <v>267</v>
      </c>
      <c r="F146" s="15"/>
      <c r="G146" s="27">
        <v>21040</v>
      </c>
      <c r="I146" s="5"/>
    </row>
    <row r="147" spans="1:9" ht="17.45" customHeight="1">
      <c r="A147" s="16">
        <v>44336</v>
      </c>
      <c r="B147" s="13" t="s">
        <v>354</v>
      </c>
      <c r="C147" s="13" t="s">
        <v>355</v>
      </c>
      <c r="D147" s="10" t="s">
        <v>140</v>
      </c>
      <c r="E147" s="14" t="s">
        <v>268</v>
      </c>
      <c r="F147" s="15"/>
      <c r="G147" s="27">
        <v>20363.09</v>
      </c>
      <c r="I147" s="5"/>
    </row>
    <row r="148" spans="1:9" ht="17.45" customHeight="1">
      <c r="A148" s="16">
        <v>44336</v>
      </c>
      <c r="B148" s="13" t="s">
        <v>354</v>
      </c>
      <c r="C148" s="13" t="s">
        <v>355</v>
      </c>
      <c r="D148" s="10" t="s">
        <v>139</v>
      </c>
      <c r="E148" s="14" t="s">
        <v>269</v>
      </c>
      <c r="F148" s="15"/>
      <c r="G148" s="27">
        <v>3085.32</v>
      </c>
      <c r="I148" s="5"/>
    </row>
    <row r="149" spans="1:9" ht="17.45" customHeight="1">
      <c r="A149" s="16">
        <v>44336</v>
      </c>
      <c r="B149" s="13" t="s">
        <v>354</v>
      </c>
      <c r="C149" s="13" t="s">
        <v>355</v>
      </c>
      <c r="D149" s="10" t="s">
        <v>234</v>
      </c>
      <c r="E149" s="14" t="s">
        <v>178</v>
      </c>
      <c r="F149" s="15"/>
      <c r="G149" s="27">
        <v>572.03</v>
      </c>
      <c r="I149" s="5"/>
    </row>
    <row r="150" spans="1:9" ht="17.45" customHeight="1">
      <c r="A150" s="16">
        <v>44336</v>
      </c>
      <c r="B150" s="13" t="s">
        <v>354</v>
      </c>
      <c r="C150" s="13" t="s">
        <v>355</v>
      </c>
      <c r="D150" s="10" t="s">
        <v>235</v>
      </c>
      <c r="E150" s="14" t="s">
        <v>270</v>
      </c>
      <c r="F150" s="15"/>
      <c r="G150" s="27">
        <v>1315</v>
      </c>
      <c r="I150" s="5"/>
    </row>
    <row r="151" spans="1:9" ht="17.45" customHeight="1">
      <c r="A151" s="16">
        <v>44336</v>
      </c>
      <c r="B151" s="13" t="s">
        <v>354</v>
      </c>
      <c r="C151" s="13" t="s">
        <v>355</v>
      </c>
      <c r="D151" s="10" t="s">
        <v>111</v>
      </c>
      <c r="E151" s="14" t="s">
        <v>271</v>
      </c>
      <c r="F151" s="15"/>
      <c r="G151" s="27">
        <v>10520</v>
      </c>
      <c r="I151" s="5"/>
    </row>
    <row r="152" spans="1:9" ht="17.45" customHeight="1">
      <c r="A152" s="16">
        <v>44336</v>
      </c>
      <c r="B152" s="13" t="s">
        <v>354</v>
      </c>
      <c r="C152" s="13" t="s">
        <v>355</v>
      </c>
      <c r="D152" s="10" t="s">
        <v>138</v>
      </c>
      <c r="E152" s="14" t="s">
        <v>272</v>
      </c>
      <c r="F152" s="15"/>
      <c r="G152" s="27">
        <v>6575</v>
      </c>
      <c r="I152" s="5"/>
    </row>
    <row r="153" spans="1:9" ht="17.45" customHeight="1">
      <c r="A153" s="16">
        <v>44336</v>
      </c>
      <c r="B153" s="13" t="s">
        <v>354</v>
      </c>
      <c r="C153" s="13" t="s">
        <v>355</v>
      </c>
      <c r="D153" s="10" t="s">
        <v>151</v>
      </c>
      <c r="E153" s="14" t="s">
        <v>273</v>
      </c>
      <c r="F153" s="15"/>
      <c r="G153" s="27">
        <v>24327.49</v>
      </c>
      <c r="I153" s="5"/>
    </row>
    <row r="154" spans="1:9" ht="17.45" customHeight="1">
      <c r="A154" s="16">
        <v>44336</v>
      </c>
      <c r="B154" s="13" t="s">
        <v>354</v>
      </c>
      <c r="C154" s="13" t="s">
        <v>355</v>
      </c>
      <c r="D154" s="10" t="s">
        <v>236</v>
      </c>
      <c r="E154" s="14" t="s">
        <v>274</v>
      </c>
      <c r="F154" s="15"/>
      <c r="G154" s="27">
        <v>1234.1300000000001</v>
      </c>
      <c r="I154" s="5"/>
    </row>
    <row r="155" spans="1:9" ht="17.45" customHeight="1">
      <c r="A155" s="16">
        <v>44336</v>
      </c>
      <c r="B155" s="13" t="s">
        <v>354</v>
      </c>
      <c r="C155" s="13" t="s">
        <v>355</v>
      </c>
      <c r="D155" s="10" t="s">
        <v>237</v>
      </c>
      <c r="E155" s="14" t="s">
        <v>270</v>
      </c>
      <c r="F155" s="15"/>
      <c r="G155" s="27">
        <v>3945</v>
      </c>
      <c r="I155" s="5"/>
    </row>
    <row r="156" spans="1:9" ht="17.45" customHeight="1">
      <c r="A156" s="16">
        <v>44336</v>
      </c>
      <c r="B156" s="13" t="s">
        <v>354</v>
      </c>
      <c r="C156" s="13" t="s">
        <v>355</v>
      </c>
      <c r="D156" s="10" t="s">
        <v>238</v>
      </c>
      <c r="E156" s="14" t="s">
        <v>275</v>
      </c>
      <c r="F156" s="15"/>
      <c r="G156" s="27">
        <v>1315</v>
      </c>
      <c r="I156" s="5"/>
    </row>
    <row r="157" spans="1:9" ht="17.45" customHeight="1">
      <c r="A157" s="16">
        <v>44336</v>
      </c>
      <c r="B157" s="13" t="s">
        <v>354</v>
      </c>
      <c r="C157" s="13" t="s">
        <v>355</v>
      </c>
      <c r="D157" s="10" t="s">
        <v>133</v>
      </c>
      <c r="E157" s="14" t="s">
        <v>276</v>
      </c>
      <c r="F157" s="15"/>
      <c r="G157" s="27">
        <v>7890</v>
      </c>
      <c r="I157" s="5"/>
    </row>
    <row r="158" spans="1:9" ht="17.45" customHeight="1">
      <c r="A158" s="16">
        <v>44336</v>
      </c>
      <c r="B158" s="13" t="s">
        <v>354</v>
      </c>
      <c r="C158" s="13" t="s">
        <v>355</v>
      </c>
      <c r="D158" s="10" t="s">
        <v>173</v>
      </c>
      <c r="E158" s="14" t="s">
        <v>277</v>
      </c>
      <c r="F158" s="15"/>
      <c r="G158" s="27">
        <v>1234.1300000000001</v>
      </c>
      <c r="I158" s="5"/>
    </row>
    <row r="159" spans="1:9" ht="17.45" customHeight="1">
      <c r="A159" s="16">
        <v>44336</v>
      </c>
      <c r="B159" s="13" t="s">
        <v>354</v>
      </c>
      <c r="C159" s="13" t="s">
        <v>355</v>
      </c>
      <c r="D159" s="10" t="s">
        <v>255</v>
      </c>
      <c r="E159" s="14" t="s">
        <v>278</v>
      </c>
      <c r="F159" s="15"/>
      <c r="G159" s="27">
        <v>1315</v>
      </c>
      <c r="I159" s="5"/>
    </row>
    <row r="160" spans="1:9" ht="17.45" customHeight="1">
      <c r="A160" s="16">
        <v>44336</v>
      </c>
      <c r="B160" s="13" t="s">
        <v>354</v>
      </c>
      <c r="C160" s="13" t="s">
        <v>355</v>
      </c>
      <c r="D160" s="10" t="s">
        <v>159</v>
      </c>
      <c r="E160" s="14" t="s">
        <v>279</v>
      </c>
      <c r="F160" s="15"/>
      <c r="G160" s="27">
        <v>13150</v>
      </c>
      <c r="I160" s="5"/>
    </row>
    <row r="161" spans="1:9" ht="17.45" customHeight="1">
      <c r="A161" s="16">
        <v>44336</v>
      </c>
      <c r="B161" s="13" t="s">
        <v>354</v>
      </c>
      <c r="C161" s="13" t="s">
        <v>355</v>
      </c>
      <c r="D161" s="10" t="s">
        <v>120</v>
      </c>
      <c r="E161" s="14" t="s">
        <v>280</v>
      </c>
      <c r="F161" s="15"/>
      <c r="G161" s="27">
        <v>11562.5</v>
      </c>
      <c r="I161" s="5"/>
    </row>
    <row r="162" spans="1:9" ht="17.45" customHeight="1">
      <c r="A162" s="16">
        <v>44336</v>
      </c>
      <c r="B162" s="13" t="s">
        <v>414</v>
      </c>
      <c r="C162" s="13" t="s">
        <v>410</v>
      </c>
      <c r="D162" s="10" t="s">
        <v>113</v>
      </c>
      <c r="E162" s="14" t="s">
        <v>282</v>
      </c>
      <c r="F162" s="15"/>
      <c r="G162" s="27">
        <v>4800</v>
      </c>
      <c r="I162" s="5"/>
    </row>
    <row r="163" spans="1:9" ht="17.45" customHeight="1">
      <c r="A163" s="16">
        <v>44336</v>
      </c>
      <c r="B163" s="13" t="s">
        <v>411</v>
      </c>
      <c r="C163" s="13" t="s">
        <v>412</v>
      </c>
      <c r="D163" s="10" t="s">
        <v>146</v>
      </c>
      <c r="E163" s="14" t="s">
        <v>308</v>
      </c>
      <c r="F163" s="15"/>
      <c r="G163" s="27">
        <v>55330.26</v>
      </c>
      <c r="I163" s="5"/>
    </row>
    <row r="164" spans="1:9" ht="17.45" customHeight="1">
      <c r="A164" s="16">
        <v>44336</v>
      </c>
      <c r="B164" s="13" t="s">
        <v>411</v>
      </c>
      <c r="C164" s="13" t="s">
        <v>412</v>
      </c>
      <c r="D164" s="10" t="s">
        <v>147</v>
      </c>
      <c r="E164" s="14" t="s">
        <v>308</v>
      </c>
      <c r="F164" s="15"/>
      <c r="G164" s="27">
        <v>1836.81</v>
      </c>
      <c r="I164" s="5"/>
    </row>
    <row r="165" spans="1:9" ht="17.45" customHeight="1">
      <c r="A165" s="16">
        <v>44336</v>
      </c>
      <c r="B165" s="13" t="s">
        <v>413</v>
      </c>
      <c r="C165" s="13" t="s">
        <v>75</v>
      </c>
      <c r="D165" s="10" t="s">
        <v>144</v>
      </c>
      <c r="E165" s="14" t="s">
        <v>308</v>
      </c>
      <c r="F165" s="15"/>
      <c r="G165" s="27">
        <v>3858.31</v>
      </c>
      <c r="I165" s="5"/>
    </row>
    <row r="166" spans="1:9" ht="17.45" customHeight="1">
      <c r="A166" s="16">
        <v>44336</v>
      </c>
      <c r="B166" s="13" t="s">
        <v>409</v>
      </c>
      <c r="C166" s="13" t="s">
        <v>415</v>
      </c>
      <c r="D166" s="10" t="s">
        <v>165</v>
      </c>
      <c r="E166" s="14" t="s">
        <v>281</v>
      </c>
      <c r="F166" s="15"/>
      <c r="G166" s="27">
        <v>543.5</v>
      </c>
      <c r="I166" s="5"/>
    </row>
    <row r="167" spans="1:9" ht="17.45" customHeight="1">
      <c r="A167" s="16">
        <v>44336</v>
      </c>
      <c r="B167" s="13" t="s">
        <v>350</v>
      </c>
      <c r="C167" s="13" t="s">
        <v>416</v>
      </c>
      <c r="D167" s="10" t="s">
        <v>256</v>
      </c>
      <c r="E167" s="14" t="s">
        <v>308</v>
      </c>
      <c r="F167" s="15"/>
      <c r="G167" s="27">
        <v>242.06</v>
      </c>
      <c r="I167" s="5"/>
    </row>
    <row r="168" spans="1:9" ht="17.45" customHeight="1">
      <c r="A168" s="16">
        <v>44336</v>
      </c>
      <c r="B168" s="13" t="s">
        <v>350</v>
      </c>
      <c r="C168" s="13" t="s">
        <v>416</v>
      </c>
      <c r="D168" s="10" t="s">
        <v>257</v>
      </c>
      <c r="E168" s="14" t="s">
        <v>308</v>
      </c>
      <c r="F168" s="15"/>
      <c r="G168" s="27">
        <v>198.28</v>
      </c>
      <c r="I168" s="5"/>
    </row>
    <row r="169" spans="1:9" ht="17.45" customHeight="1">
      <c r="A169" s="16">
        <v>44336</v>
      </c>
      <c r="B169" s="13" t="s">
        <v>350</v>
      </c>
      <c r="C169" s="13" t="s">
        <v>416</v>
      </c>
      <c r="D169" s="10" t="s">
        <v>258</v>
      </c>
      <c r="E169" s="14" t="s">
        <v>308</v>
      </c>
      <c r="F169" s="15"/>
      <c r="G169" s="27">
        <v>39.79</v>
      </c>
      <c r="I169" s="5"/>
    </row>
    <row r="170" spans="1:9" ht="17.45" customHeight="1">
      <c r="A170" s="16">
        <v>44336</v>
      </c>
      <c r="B170" s="13" t="s">
        <v>350</v>
      </c>
      <c r="C170" s="13" t="s">
        <v>416</v>
      </c>
      <c r="D170" s="10" t="s">
        <v>259</v>
      </c>
      <c r="E170" s="14" t="s">
        <v>308</v>
      </c>
      <c r="F170" s="15"/>
      <c r="G170" s="27">
        <v>22.05</v>
      </c>
      <c r="I170" s="5"/>
    </row>
    <row r="171" spans="1:9" ht="17.45" customHeight="1">
      <c r="A171" s="16">
        <v>44336</v>
      </c>
      <c r="B171" s="13" t="s">
        <v>350</v>
      </c>
      <c r="C171" s="13" t="s">
        <v>416</v>
      </c>
      <c r="D171" s="10" t="s">
        <v>260</v>
      </c>
      <c r="E171" s="14" t="s">
        <v>308</v>
      </c>
      <c r="F171" s="15"/>
      <c r="G171" s="27">
        <v>1088.5899999999999</v>
      </c>
      <c r="I171" s="5"/>
    </row>
    <row r="172" spans="1:9" ht="17.45" customHeight="1">
      <c r="A172" s="16">
        <v>44336</v>
      </c>
      <c r="B172" s="13" t="s">
        <v>350</v>
      </c>
      <c r="C172" s="13" t="s">
        <v>416</v>
      </c>
      <c r="D172" s="10" t="s">
        <v>261</v>
      </c>
      <c r="E172" s="14" t="s">
        <v>308</v>
      </c>
      <c r="F172" s="15"/>
      <c r="G172" s="27">
        <v>43.8</v>
      </c>
      <c r="I172" s="5"/>
    </row>
    <row r="173" spans="1:9" ht="17.45" customHeight="1">
      <c r="A173" s="16">
        <v>44336</v>
      </c>
      <c r="B173" s="13" t="s">
        <v>373</v>
      </c>
      <c r="C173" s="13" t="s">
        <v>374</v>
      </c>
      <c r="D173" s="10" t="s">
        <v>134</v>
      </c>
      <c r="E173" s="14" t="s">
        <v>308</v>
      </c>
      <c r="F173" s="15"/>
      <c r="G173" s="27">
        <v>2102.69</v>
      </c>
      <c r="I173" s="5"/>
    </row>
    <row r="174" spans="1:9" ht="17.45" customHeight="1">
      <c r="A174" s="16">
        <v>44336</v>
      </c>
      <c r="B174" s="13" t="s">
        <v>303</v>
      </c>
      <c r="C174" s="13" t="s">
        <v>304</v>
      </c>
      <c r="D174" s="10" t="s">
        <v>205</v>
      </c>
      <c r="E174" s="14" t="s">
        <v>283</v>
      </c>
      <c r="F174" s="15"/>
      <c r="G174" s="27">
        <v>1261.55</v>
      </c>
      <c r="I174" s="5"/>
    </row>
    <row r="175" spans="1:9" ht="17.45" customHeight="1">
      <c r="A175" s="16">
        <v>44336</v>
      </c>
      <c r="B175" s="13" t="s">
        <v>306</v>
      </c>
      <c r="C175" s="13" t="s">
        <v>307</v>
      </c>
      <c r="D175" s="10" t="s">
        <v>161</v>
      </c>
      <c r="E175" s="14" t="s">
        <v>308</v>
      </c>
      <c r="F175" s="15"/>
      <c r="G175" s="27">
        <v>102</v>
      </c>
      <c r="I175" s="5"/>
    </row>
    <row r="176" spans="1:9" ht="17.45" customHeight="1">
      <c r="A176" s="16">
        <v>44337</v>
      </c>
      <c r="B176" s="13" t="s">
        <v>356</v>
      </c>
      <c r="C176" s="13" t="s">
        <v>357</v>
      </c>
      <c r="D176" s="10" t="s">
        <v>136</v>
      </c>
      <c r="E176" s="14" t="s">
        <v>284</v>
      </c>
      <c r="F176" s="15"/>
      <c r="G176" s="27">
        <v>520</v>
      </c>
      <c r="I176" s="5"/>
    </row>
    <row r="177" spans="1:9" ht="17.45" customHeight="1">
      <c r="A177" s="16">
        <v>44337</v>
      </c>
      <c r="B177" s="13" t="s">
        <v>356</v>
      </c>
      <c r="C177" s="13" t="s">
        <v>357</v>
      </c>
      <c r="D177" s="10" t="s">
        <v>136</v>
      </c>
      <c r="E177" s="14" t="s">
        <v>285</v>
      </c>
      <c r="F177" s="15"/>
      <c r="G177" s="27">
        <v>520</v>
      </c>
      <c r="I177" s="5"/>
    </row>
    <row r="178" spans="1:9" ht="17.45" customHeight="1">
      <c r="A178" s="16">
        <v>44337</v>
      </c>
      <c r="B178" s="13" t="s">
        <v>306</v>
      </c>
      <c r="C178" s="13" t="s">
        <v>307</v>
      </c>
      <c r="D178" s="10" t="s">
        <v>96</v>
      </c>
      <c r="E178" s="14" t="s">
        <v>308</v>
      </c>
      <c r="F178" s="15"/>
      <c r="G178" s="27">
        <v>157.5</v>
      </c>
      <c r="I178" s="5"/>
    </row>
    <row r="179" spans="1:9" ht="17.45" customHeight="1">
      <c r="A179" s="16">
        <v>44340</v>
      </c>
      <c r="B179" s="13" t="s">
        <v>303</v>
      </c>
      <c r="C179" s="13" t="s">
        <v>304</v>
      </c>
      <c r="D179" s="10" t="s">
        <v>286</v>
      </c>
      <c r="E179" s="14" t="s">
        <v>218</v>
      </c>
      <c r="F179" s="15"/>
      <c r="G179" s="27">
        <v>2924.47</v>
      </c>
      <c r="I179" s="5"/>
    </row>
    <row r="180" spans="1:9" ht="17.45" customHeight="1">
      <c r="A180" s="16">
        <v>44340</v>
      </c>
      <c r="B180" s="13" t="s">
        <v>417</v>
      </c>
      <c r="C180" s="13" t="s">
        <v>418</v>
      </c>
      <c r="D180" s="10" t="s">
        <v>160</v>
      </c>
      <c r="E180" s="14" t="s">
        <v>289</v>
      </c>
      <c r="F180" s="15"/>
      <c r="G180" s="27">
        <v>465.55</v>
      </c>
      <c r="I180" s="5"/>
    </row>
    <row r="181" spans="1:9" ht="17.45" customHeight="1">
      <c r="A181" s="16">
        <v>44340</v>
      </c>
      <c r="B181" s="13" t="s">
        <v>303</v>
      </c>
      <c r="C181" s="13" t="s">
        <v>304</v>
      </c>
      <c r="D181" s="10" t="s">
        <v>152</v>
      </c>
      <c r="E181" s="14" t="s">
        <v>290</v>
      </c>
      <c r="F181" s="15"/>
      <c r="G181" s="27">
        <v>2084.21</v>
      </c>
      <c r="I181" s="5"/>
    </row>
    <row r="182" spans="1:9" ht="17.45" customHeight="1">
      <c r="A182" s="16">
        <v>44340</v>
      </c>
      <c r="B182" s="13" t="s">
        <v>306</v>
      </c>
      <c r="C182" s="13" t="s">
        <v>307</v>
      </c>
      <c r="D182" s="10" t="s">
        <v>96</v>
      </c>
      <c r="E182" s="14" t="s">
        <v>308</v>
      </c>
      <c r="F182" s="15"/>
      <c r="G182" s="27">
        <v>15</v>
      </c>
      <c r="I182" s="5"/>
    </row>
    <row r="183" spans="1:9" ht="17.45" customHeight="1">
      <c r="A183" s="16">
        <v>44341</v>
      </c>
      <c r="B183" s="13" t="s">
        <v>419</v>
      </c>
      <c r="C183" s="13" t="s">
        <v>69</v>
      </c>
      <c r="D183" s="10" t="s">
        <v>287</v>
      </c>
      <c r="E183" s="14" t="s">
        <v>308</v>
      </c>
      <c r="F183" s="15"/>
      <c r="G183" s="27">
        <v>1659.48</v>
      </c>
      <c r="I183" s="5"/>
    </row>
    <row r="184" spans="1:9" ht="17.45" customHeight="1">
      <c r="A184" s="16">
        <v>44341</v>
      </c>
      <c r="B184" s="13" t="s">
        <v>303</v>
      </c>
      <c r="C184" s="13" t="s">
        <v>304</v>
      </c>
      <c r="D184" s="10" t="s">
        <v>152</v>
      </c>
      <c r="E184" s="14" t="s">
        <v>291</v>
      </c>
      <c r="F184" s="15"/>
      <c r="G184" s="27">
        <v>109.88</v>
      </c>
      <c r="I184" s="5"/>
    </row>
    <row r="185" spans="1:9" ht="17.45" customHeight="1">
      <c r="A185" s="16">
        <v>44341</v>
      </c>
      <c r="B185" s="13" t="s">
        <v>420</v>
      </c>
      <c r="C185" s="13" t="s">
        <v>421</v>
      </c>
      <c r="D185" s="10" t="s">
        <v>163</v>
      </c>
      <c r="E185" s="14" t="s">
        <v>308</v>
      </c>
      <c r="F185" s="15"/>
      <c r="G185" s="27">
        <v>114.9</v>
      </c>
      <c r="I185" s="5"/>
    </row>
    <row r="186" spans="1:9" ht="17.45" customHeight="1">
      <c r="A186" s="16">
        <v>44341</v>
      </c>
      <c r="B186" s="13" t="s">
        <v>369</v>
      </c>
      <c r="C186" s="13" t="s">
        <v>370</v>
      </c>
      <c r="D186" s="10" t="s">
        <v>288</v>
      </c>
      <c r="E186" s="14" t="s">
        <v>292</v>
      </c>
      <c r="F186" s="15"/>
      <c r="G186" s="27">
        <v>150</v>
      </c>
      <c r="I186" s="5"/>
    </row>
    <row r="187" spans="1:9" ht="17.45" customHeight="1">
      <c r="A187" s="16">
        <v>44341</v>
      </c>
      <c r="B187" s="13" t="s">
        <v>306</v>
      </c>
      <c r="C187" s="13" t="s">
        <v>307</v>
      </c>
      <c r="D187" s="10" t="s">
        <v>96</v>
      </c>
      <c r="E187" s="14" t="s">
        <v>308</v>
      </c>
      <c r="F187" s="15"/>
      <c r="G187" s="27">
        <v>7.5</v>
      </c>
      <c r="I187" s="5"/>
    </row>
    <row r="188" spans="1:9" ht="17.45" customHeight="1">
      <c r="A188" s="16">
        <v>44342</v>
      </c>
      <c r="B188" s="13" t="s">
        <v>422</v>
      </c>
      <c r="C188" s="13" t="s">
        <v>423</v>
      </c>
      <c r="D188" s="10" t="s">
        <v>148</v>
      </c>
      <c r="E188" s="14" t="s">
        <v>308</v>
      </c>
      <c r="F188" s="15"/>
      <c r="G188" s="27">
        <v>10000</v>
      </c>
      <c r="I188" s="5"/>
    </row>
    <row r="189" spans="1:9" ht="17.45" customHeight="1">
      <c r="A189" s="16">
        <v>44343</v>
      </c>
      <c r="B189" s="13" t="s">
        <v>303</v>
      </c>
      <c r="C189" s="13" t="s">
        <v>304</v>
      </c>
      <c r="D189" s="10" t="s">
        <v>155</v>
      </c>
      <c r="E189" s="14" t="s">
        <v>293</v>
      </c>
      <c r="F189" s="15"/>
      <c r="G189" s="27">
        <v>1828.63</v>
      </c>
      <c r="I189" s="5"/>
    </row>
    <row r="190" spans="1:9" ht="17.45" customHeight="1">
      <c r="A190" s="16">
        <v>44343</v>
      </c>
      <c r="B190" s="13" t="s">
        <v>306</v>
      </c>
      <c r="C190" s="13" t="s">
        <v>307</v>
      </c>
      <c r="D190" s="10" t="s">
        <v>96</v>
      </c>
      <c r="E190" s="14" t="s">
        <v>308</v>
      </c>
      <c r="F190" s="15"/>
      <c r="G190" s="27">
        <v>7.5</v>
      </c>
      <c r="I190" s="5"/>
    </row>
    <row r="191" spans="1:9" ht="17.45" customHeight="1">
      <c r="A191" s="16">
        <v>44344</v>
      </c>
      <c r="B191" s="13" t="s">
        <v>363</v>
      </c>
      <c r="C191" s="13" t="s">
        <v>365</v>
      </c>
      <c r="D191" s="10" t="s">
        <v>167</v>
      </c>
      <c r="E191" s="14" t="s">
        <v>308</v>
      </c>
      <c r="F191" s="15"/>
      <c r="G191" s="27">
        <v>400</v>
      </c>
      <c r="I191" s="5"/>
    </row>
    <row r="192" spans="1:9" ht="17.45" customHeight="1">
      <c r="A192" s="16">
        <v>44344</v>
      </c>
      <c r="B192" s="13" t="s">
        <v>350</v>
      </c>
      <c r="C192" s="13" t="s">
        <v>416</v>
      </c>
      <c r="D192" s="10" t="s">
        <v>294</v>
      </c>
      <c r="E192" s="14" t="s">
        <v>308</v>
      </c>
      <c r="F192" s="15"/>
      <c r="G192" s="27">
        <v>2378.63</v>
      </c>
      <c r="I192" s="5"/>
    </row>
    <row r="193" spans="1:9" ht="17.45" customHeight="1">
      <c r="A193" s="16">
        <v>44344</v>
      </c>
      <c r="B193" s="13" t="s">
        <v>306</v>
      </c>
      <c r="C193" s="13" t="s">
        <v>307</v>
      </c>
      <c r="D193" s="10" t="s">
        <v>96</v>
      </c>
      <c r="E193" s="14" t="s">
        <v>308</v>
      </c>
      <c r="F193" s="15"/>
      <c r="G193" s="27">
        <v>7.5</v>
      </c>
      <c r="I193" s="5"/>
    </row>
    <row r="194" spans="1:9" ht="17.45" customHeight="1">
      <c r="A194" s="16">
        <v>44347</v>
      </c>
      <c r="B194" s="13" t="s">
        <v>354</v>
      </c>
      <c r="C194" s="13" t="s">
        <v>355</v>
      </c>
      <c r="D194" s="10" t="s">
        <v>295</v>
      </c>
      <c r="E194" s="17" t="s">
        <v>296</v>
      </c>
      <c r="F194" s="18"/>
      <c r="G194" s="27">
        <v>2630</v>
      </c>
      <c r="I194" s="5"/>
    </row>
    <row r="195" spans="1:9" ht="17.45" customHeight="1">
      <c r="A195" s="16">
        <v>44347</v>
      </c>
      <c r="B195" s="13" t="s">
        <v>356</v>
      </c>
      <c r="C195" s="13" t="s">
        <v>357</v>
      </c>
      <c r="D195" s="10" t="s">
        <v>230</v>
      </c>
      <c r="E195" s="17" t="s">
        <v>247</v>
      </c>
      <c r="F195" s="18"/>
      <c r="G195" s="27">
        <v>1248.7</v>
      </c>
      <c r="I195" s="5"/>
    </row>
    <row r="196" spans="1:9" ht="17.45" customHeight="1">
      <c r="A196" s="16">
        <v>44347</v>
      </c>
      <c r="B196" s="13" t="s">
        <v>301</v>
      </c>
      <c r="C196" s="13" t="s">
        <v>358</v>
      </c>
      <c r="D196" s="10" t="s">
        <v>183</v>
      </c>
      <c r="E196" s="17" t="s">
        <v>308</v>
      </c>
      <c r="F196" s="18"/>
      <c r="G196" s="27">
        <v>275000</v>
      </c>
      <c r="I196" s="5"/>
    </row>
    <row r="197" spans="1:9" ht="17.45" customHeight="1" thickBot="1">
      <c r="A197" s="23">
        <v>44347</v>
      </c>
      <c r="B197" s="24" t="s">
        <v>306</v>
      </c>
      <c r="C197" s="24" t="s">
        <v>307</v>
      </c>
      <c r="D197" s="25" t="s">
        <v>96</v>
      </c>
      <c r="E197" s="26" t="s">
        <v>308</v>
      </c>
      <c r="F197" s="11"/>
      <c r="G197" s="12">
        <v>15</v>
      </c>
      <c r="I197" s="5"/>
    </row>
    <row r="198" spans="1:9" ht="15.75" thickBot="1">
      <c r="A198" s="68" t="s">
        <v>424</v>
      </c>
      <c r="B198" s="69"/>
      <c r="C198" s="69"/>
      <c r="D198" s="69"/>
      <c r="E198" s="70"/>
      <c r="F198" s="71"/>
      <c r="G198" s="28">
        <f>SUM(G7:G197)-G196</f>
        <v>515788.5</v>
      </c>
      <c r="I198" s="5"/>
    </row>
    <row r="199" spans="1:9" ht="16.5">
      <c r="D199" s="4"/>
    </row>
  </sheetData>
  <sortState ref="A5:E203">
    <sortCondition ref="A5:A203"/>
  </sortState>
  <mergeCells count="5">
    <mergeCell ref="A3:G3"/>
    <mergeCell ref="A5:G5"/>
    <mergeCell ref="A1:G1"/>
    <mergeCell ref="A2:G2"/>
    <mergeCell ref="A198:F198"/>
  </mergeCells>
  <printOptions horizontalCentered="1"/>
  <pageMargins left="0.47244094488188981" right="0.27559055118110237" top="0.36" bottom="0.46" header="0.19" footer="0.31496062992125984"/>
  <pageSetup paperSize="9" scale="77" orientation="landscape" r:id="rId1"/>
  <rowBreaks count="1" manualBreakCount="1">
    <brk id="1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topLeftCell="A84" zoomScaleNormal="100" workbookViewId="0">
      <selection activeCell="B86" sqref="B86"/>
    </sheetView>
  </sheetViews>
  <sheetFormatPr defaultRowHeight="15"/>
  <cols>
    <col min="1" max="1" width="11.140625" style="6" customWidth="1"/>
    <col min="2" max="2" width="21.140625" style="6" customWidth="1"/>
    <col min="3" max="3" width="25.85546875" style="6" bestFit="1" customWidth="1"/>
    <col min="4" max="4" width="28" style="6" bestFit="1" customWidth="1"/>
    <col min="5" max="5" width="16" style="3" customWidth="1"/>
    <col min="6" max="6" width="13.85546875" style="2" customWidth="1"/>
    <col min="7" max="7" width="16.28515625" style="2" customWidth="1"/>
    <col min="8" max="8" width="13.5703125" style="1" customWidth="1"/>
    <col min="9" max="9" width="13.7109375" style="1" bestFit="1" customWidth="1"/>
    <col min="10" max="16384" width="9.140625" style="1"/>
  </cols>
  <sheetData>
    <row r="1" spans="1:9" ht="16.5">
      <c r="A1" s="63" t="s">
        <v>72</v>
      </c>
      <c r="B1" s="74"/>
      <c r="C1" s="74"/>
      <c r="D1" s="74"/>
      <c r="E1" s="74"/>
      <c r="F1" s="74"/>
      <c r="G1" s="74"/>
      <c r="H1" s="74"/>
    </row>
    <row r="2" spans="1:9" ht="16.5">
      <c r="A2" s="63" t="s">
        <v>73</v>
      </c>
      <c r="B2" s="74"/>
      <c r="C2" s="74"/>
      <c r="D2" s="74"/>
      <c r="E2" s="74"/>
      <c r="F2" s="74"/>
      <c r="G2" s="74"/>
      <c r="H2" s="74"/>
    </row>
    <row r="3" spans="1:9" ht="16.5">
      <c r="A3" s="63" t="s">
        <v>184</v>
      </c>
      <c r="B3" s="74"/>
      <c r="C3" s="74"/>
      <c r="D3" s="74"/>
      <c r="E3" s="74"/>
      <c r="F3" s="74"/>
      <c r="G3" s="74"/>
      <c r="H3" s="74"/>
    </row>
    <row r="4" spans="1:9" ht="18.75" thickBot="1">
      <c r="A4" s="8"/>
      <c r="B4" s="8"/>
      <c r="C4" s="8"/>
      <c r="D4" s="8"/>
      <c r="E4" s="8"/>
      <c r="F4" s="8"/>
      <c r="G4" s="8"/>
    </row>
    <row r="5" spans="1:9" ht="17.25" thickBot="1">
      <c r="A5" s="65" t="s">
        <v>425</v>
      </c>
      <c r="B5" s="75"/>
      <c r="C5" s="66"/>
      <c r="D5" s="66"/>
      <c r="E5" s="66"/>
      <c r="F5" s="66"/>
      <c r="G5" s="66"/>
      <c r="H5" s="76"/>
    </row>
    <row r="6" spans="1:9" ht="17.25" thickBot="1">
      <c r="A6" s="65"/>
      <c r="B6" s="75"/>
      <c r="C6" s="77"/>
      <c r="D6" s="77"/>
      <c r="E6" s="77"/>
      <c r="F6" s="77"/>
      <c r="G6" s="37" t="s">
        <v>112</v>
      </c>
      <c r="H6" s="38">
        <v>264.87</v>
      </c>
    </row>
    <row r="7" spans="1:9" ht="15.75" thickBot="1">
      <c r="A7" s="9" t="s">
        <v>92</v>
      </c>
      <c r="B7" s="39" t="s">
        <v>426</v>
      </c>
      <c r="C7" s="9" t="s">
        <v>298</v>
      </c>
      <c r="D7" s="9" t="s">
        <v>299</v>
      </c>
      <c r="E7" s="9" t="s">
        <v>300</v>
      </c>
      <c r="F7" s="40" t="s">
        <v>94</v>
      </c>
      <c r="G7" s="41" t="s">
        <v>95</v>
      </c>
      <c r="H7" s="41" t="s">
        <v>427</v>
      </c>
    </row>
    <row r="8" spans="1:9" ht="17.45" customHeight="1">
      <c r="A8" s="36">
        <v>44319</v>
      </c>
      <c r="B8" s="36" t="s">
        <v>301</v>
      </c>
      <c r="C8" s="29" t="s">
        <v>301</v>
      </c>
      <c r="D8" s="29" t="s">
        <v>302</v>
      </c>
      <c r="E8" s="31" t="s">
        <v>308</v>
      </c>
      <c r="F8" s="32">
        <v>10000</v>
      </c>
      <c r="G8" s="33"/>
      <c r="H8" s="33">
        <f>H6+F8-G8</f>
        <v>10264.870000000001</v>
      </c>
    </row>
    <row r="9" spans="1:9" ht="17.45" customHeight="1">
      <c r="A9" s="16">
        <v>44319</v>
      </c>
      <c r="B9" s="13" t="s">
        <v>430</v>
      </c>
      <c r="C9" s="13" t="s">
        <v>303</v>
      </c>
      <c r="D9" s="13" t="s">
        <v>304</v>
      </c>
      <c r="E9" s="14" t="s">
        <v>195</v>
      </c>
      <c r="F9" s="15"/>
      <c r="G9" s="27">
        <v>3947.46</v>
      </c>
      <c r="H9" s="27">
        <f>H8+F9-G9</f>
        <v>6317.4100000000008</v>
      </c>
    </row>
    <row r="10" spans="1:9" ht="17.45" customHeight="1">
      <c r="A10" s="16">
        <v>44319</v>
      </c>
      <c r="B10" s="13" t="s">
        <v>434</v>
      </c>
      <c r="C10" s="13" t="s">
        <v>348</v>
      </c>
      <c r="D10" s="13" t="s">
        <v>349</v>
      </c>
      <c r="E10" s="14" t="s">
        <v>196</v>
      </c>
      <c r="F10" s="15"/>
      <c r="G10" s="27">
        <v>1240</v>
      </c>
      <c r="H10" s="27">
        <f t="shared" ref="H10:H73" si="0">H9+F10-G10</f>
        <v>5077.4100000000008</v>
      </c>
    </row>
    <row r="11" spans="1:9" ht="17.45" customHeight="1">
      <c r="A11" s="16">
        <v>44319</v>
      </c>
      <c r="B11" s="13" t="s">
        <v>429</v>
      </c>
      <c r="C11" s="13" t="s">
        <v>350</v>
      </c>
      <c r="D11" s="13" t="s">
        <v>351</v>
      </c>
      <c r="E11" s="14" t="s">
        <v>308</v>
      </c>
      <c r="F11" s="15"/>
      <c r="G11" s="27">
        <v>1106.1300000000001</v>
      </c>
      <c r="H11" s="27">
        <f t="shared" si="0"/>
        <v>3971.2800000000007</v>
      </c>
    </row>
    <row r="12" spans="1:9" ht="17.45" customHeight="1">
      <c r="A12" s="16">
        <v>44319</v>
      </c>
      <c r="B12" s="13" t="s">
        <v>433</v>
      </c>
      <c r="C12" s="13" t="s">
        <v>352</v>
      </c>
      <c r="D12" s="13" t="s">
        <v>353</v>
      </c>
      <c r="E12" s="14" t="s">
        <v>197</v>
      </c>
      <c r="F12" s="15"/>
      <c r="G12" s="27">
        <v>1739.2</v>
      </c>
      <c r="H12" s="27">
        <f t="shared" si="0"/>
        <v>2232.0800000000008</v>
      </c>
    </row>
    <row r="13" spans="1:9" ht="17.45" customHeight="1">
      <c r="A13" s="16">
        <v>44319</v>
      </c>
      <c r="B13" s="13" t="s">
        <v>428</v>
      </c>
      <c r="C13" s="13" t="s">
        <v>306</v>
      </c>
      <c r="D13" s="13" t="s">
        <v>307</v>
      </c>
      <c r="E13" s="14" t="s">
        <v>308</v>
      </c>
      <c r="F13" s="15"/>
      <c r="G13" s="27">
        <v>15</v>
      </c>
      <c r="H13" s="27">
        <f t="shared" si="0"/>
        <v>2217.0800000000008</v>
      </c>
    </row>
    <row r="14" spans="1:9" ht="17.45" customHeight="1">
      <c r="A14" s="16">
        <v>44320</v>
      </c>
      <c r="B14" s="13" t="s">
        <v>429</v>
      </c>
      <c r="C14" s="13" t="s">
        <v>354</v>
      </c>
      <c r="D14" s="13" t="s">
        <v>355</v>
      </c>
      <c r="E14" s="14" t="s">
        <v>177</v>
      </c>
      <c r="F14" s="15"/>
      <c r="G14" s="27">
        <v>1234.1300000000001</v>
      </c>
      <c r="H14" s="27">
        <f t="shared" si="0"/>
        <v>982.95000000000073</v>
      </c>
      <c r="I14" s="5"/>
    </row>
    <row r="15" spans="1:9" ht="17.45" customHeight="1">
      <c r="A15" s="16">
        <v>44320</v>
      </c>
      <c r="B15" s="13" t="s">
        <v>430</v>
      </c>
      <c r="C15" s="13" t="s">
        <v>356</v>
      </c>
      <c r="D15" s="13" t="s">
        <v>357</v>
      </c>
      <c r="E15" s="14" t="s">
        <v>198</v>
      </c>
      <c r="F15" s="15"/>
      <c r="G15" s="27">
        <v>500</v>
      </c>
      <c r="H15" s="27">
        <f t="shared" si="0"/>
        <v>482.95000000000073</v>
      </c>
      <c r="I15" s="5"/>
    </row>
    <row r="16" spans="1:9" ht="17.45" customHeight="1">
      <c r="A16" s="16">
        <v>44320</v>
      </c>
      <c r="B16" s="13" t="s">
        <v>430</v>
      </c>
      <c r="C16" s="13" t="s">
        <v>356</v>
      </c>
      <c r="D16" s="13" t="s">
        <v>357</v>
      </c>
      <c r="E16" s="14" t="s">
        <v>199</v>
      </c>
      <c r="F16" s="15"/>
      <c r="G16" s="27">
        <v>455</v>
      </c>
      <c r="H16" s="27">
        <f t="shared" si="0"/>
        <v>27.950000000000728</v>
      </c>
      <c r="I16" s="5"/>
    </row>
    <row r="17" spans="1:9" ht="17.45" customHeight="1">
      <c r="A17" s="16">
        <v>44320</v>
      </c>
      <c r="B17" s="13" t="s">
        <v>428</v>
      </c>
      <c r="C17" s="13" t="s">
        <v>306</v>
      </c>
      <c r="D17" s="13" t="s">
        <v>307</v>
      </c>
      <c r="E17" s="14" t="s">
        <v>308</v>
      </c>
      <c r="F17" s="15"/>
      <c r="G17" s="27">
        <v>7.5</v>
      </c>
      <c r="H17" s="27">
        <f t="shared" si="0"/>
        <v>20.450000000000728</v>
      </c>
      <c r="I17" s="5"/>
    </row>
    <row r="18" spans="1:9" ht="17.45" customHeight="1">
      <c r="A18" s="16">
        <v>44321</v>
      </c>
      <c r="B18" s="16" t="s">
        <v>301</v>
      </c>
      <c r="C18" s="13" t="s">
        <v>301</v>
      </c>
      <c r="D18" s="13" t="s">
        <v>302</v>
      </c>
      <c r="E18" s="14" t="s">
        <v>308</v>
      </c>
      <c r="F18" s="15">
        <v>106190.99</v>
      </c>
      <c r="G18" s="27"/>
      <c r="H18" s="27">
        <f t="shared" si="0"/>
        <v>106211.44</v>
      </c>
      <c r="I18" s="5"/>
    </row>
    <row r="19" spans="1:9" ht="17.45" customHeight="1">
      <c r="A19" s="16">
        <v>44321</v>
      </c>
      <c r="B19" s="16" t="s">
        <v>301</v>
      </c>
      <c r="C19" s="13" t="s">
        <v>301</v>
      </c>
      <c r="D19" s="13" t="s">
        <v>302</v>
      </c>
      <c r="E19" s="14" t="s">
        <v>308</v>
      </c>
      <c r="F19" s="15">
        <v>58000</v>
      </c>
      <c r="G19" s="27"/>
      <c r="H19" s="27">
        <f t="shared" si="0"/>
        <v>164211.44</v>
      </c>
      <c r="I19" s="5"/>
    </row>
    <row r="20" spans="1:9" ht="17.45" customHeight="1">
      <c r="A20" s="16">
        <v>44321</v>
      </c>
      <c r="B20" s="13" t="s">
        <v>431</v>
      </c>
      <c r="C20" s="13" t="s">
        <v>359</v>
      </c>
      <c r="D20" s="13" t="s">
        <v>360</v>
      </c>
      <c r="E20" s="14" t="s">
        <v>308</v>
      </c>
      <c r="F20" s="15"/>
      <c r="G20" s="27">
        <v>5000</v>
      </c>
      <c r="H20" s="27">
        <f t="shared" si="0"/>
        <v>159211.44</v>
      </c>
      <c r="I20" s="5"/>
    </row>
    <row r="21" spans="1:9" ht="17.45" customHeight="1">
      <c r="A21" s="16">
        <v>44321</v>
      </c>
      <c r="B21" s="13" t="s">
        <v>429</v>
      </c>
      <c r="C21" s="13" t="s">
        <v>361</v>
      </c>
      <c r="D21" s="13" t="s">
        <v>362</v>
      </c>
      <c r="E21" s="14" t="s">
        <v>308</v>
      </c>
      <c r="F21" s="15"/>
      <c r="G21" s="27">
        <v>8846.5400000000009</v>
      </c>
      <c r="H21" s="27">
        <f t="shared" si="0"/>
        <v>150364.9</v>
      </c>
      <c r="I21" s="5"/>
    </row>
    <row r="22" spans="1:9" ht="17.45" customHeight="1">
      <c r="A22" s="16">
        <v>44321</v>
      </c>
      <c r="B22" s="13" t="s">
        <v>363</v>
      </c>
      <c r="C22" s="13" t="s">
        <v>363</v>
      </c>
      <c r="D22" s="13" t="s">
        <v>364</v>
      </c>
      <c r="E22" s="14" t="s">
        <v>308</v>
      </c>
      <c r="F22" s="15"/>
      <c r="G22" s="27">
        <v>600</v>
      </c>
      <c r="H22" s="27">
        <f t="shared" si="0"/>
        <v>149764.9</v>
      </c>
      <c r="I22" s="5"/>
    </row>
    <row r="23" spans="1:9" ht="17.45" customHeight="1">
      <c r="A23" s="16">
        <v>44321</v>
      </c>
      <c r="B23" s="13" t="s">
        <v>430</v>
      </c>
      <c r="C23" s="13" t="s">
        <v>356</v>
      </c>
      <c r="D23" s="13" t="s">
        <v>357</v>
      </c>
      <c r="E23" s="14" t="s">
        <v>200</v>
      </c>
      <c r="F23" s="15"/>
      <c r="G23" s="27">
        <v>1528</v>
      </c>
      <c r="H23" s="27">
        <f t="shared" si="0"/>
        <v>148236.9</v>
      </c>
      <c r="I23" s="5"/>
    </row>
    <row r="24" spans="1:9" ht="17.45" customHeight="1">
      <c r="A24" s="16">
        <v>44321</v>
      </c>
      <c r="B24" s="13" t="s">
        <v>428</v>
      </c>
      <c r="C24" s="13" t="s">
        <v>306</v>
      </c>
      <c r="D24" s="13" t="s">
        <v>307</v>
      </c>
      <c r="E24" s="14" t="s">
        <v>308</v>
      </c>
      <c r="F24" s="15"/>
      <c r="G24" s="27">
        <v>7.5</v>
      </c>
      <c r="H24" s="27">
        <f t="shared" si="0"/>
        <v>148229.4</v>
      </c>
      <c r="I24" s="5"/>
    </row>
    <row r="25" spans="1:9" ht="17.45" customHeight="1">
      <c r="A25" s="16">
        <v>44322</v>
      </c>
      <c r="B25" s="13" t="s">
        <v>429</v>
      </c>
      <c r="C25" s="13" t="s">
        <v>309</v>
      </c>
      <c r="D25" s="13" t="s">
        <v>310</v>
      </c>
      <c r="E25" s="14" t="s">
        <v>312</v>
      </c>
      <c r="F25" s="15"/>
      <c r="G25" s="27">
        <v>2584</v>
      </c>
      <c r="H25" s="27">
        <f t="shared" si="0"/>
        <v>145645.4</v>
      </c>
      <c r="I25" s="5"/>
    </row>
    <row r="26" spans="1:9" ht="17.45" customHeight="1">
      <c r="A26" s="16">
        <v>44322</v>
      </c>
      <c r="B26" s="13" t="s">
        <v>429</v>
      </c>
      <c r="C26" s="13" t="s">
        <v>309</v>
      </c>
      <c r="D26" s="13" t="s">
        <v>310</v>
      </c>
      <c r="E26" s="14" t="s">
        <v>312</v>
      </c>
      <c r="F26" s="15"/>
      <c r="G26" s="27">
        <v>2044</v>
      </c>
      <c r="H26" s="27">
        <f t="shared" si="0"/>
        <v>143601.4</v>
      </c>
      <c r="I26" s="5"/>
    </row>
    <row r="27" spans="1:9" ht="17.45" customHeight="1">
      <c r="A27" s="16">
        <v>44322</v>
      </c>
      <c r="B27" s="13" t="s">
        <v>429</v>
      </c>
      <c r="C27" s="13" t="s">
        <v>309</v>
      </c>
      <c r="D27" s="13" t="s">
        <v>310</v>
      </c>
      <c r="E27" s="14" t="s">
        <v>312</v>
      </c>
      <c r="F27" s="15"/>
      <c r="G27" s="27">
        <v>3693</v>
      </c>
      <c r="H27" s="27">
        <f t="shared" si="0"/>
        <v>139908.4</v>
      </c>
      <c r="I27" s="5"/>
    </row>
    <row r="28" spans="1:9" ht="17.45" customHeight="1">
      <c r="A28" s="16">
        <v>44322</v>
      </c>
      <c r="B28" s="13" t="s">
        <v>429</v>
      </c>
      <c r="C28" s="13" t="s">
        <v>309</v>
      </c>
      <c r="D28" s="13" t="s">
        <v>310</v>
      </c>
      <c r="E28" s="14" t="s">
        <v>312</v>
      </c>
      <c r="F28" s="15"/>
      <c r="G28" s="27">
        <v>1457</v>
      </c>
      <c r="H28" s="27">
        <f t="shared" si="0"/>
        <v>138451.4</v>
      </c>
      <c r="I28" s="5"/>
    </row>
    <row r="29" spans="1:9" ht="17.45" customHeight="1">
      <c r="A29" s="16">
        <v>44322</v>
      </c>
      <c r="B29" s="13" t="s">
        <v>429</v>
      </c>
      <c r="C29" s="13" t="s">
        <v>309</v>
      </c>
      <c r="D29" s="13" t="s">
        <v>310</v>
      </c>
      <c r="E29" s="14" t="s">
        <v>312</v>
      </c>
      <c r="F29" s="15"/>
      <c r="G29" s="27">
        <v>1790</v>
      </c>
      <c r="H29" s="27">
        <f t="shared" si="0"/>
        <v>136661.4</v>
      </c>
      <c r="I29" s="5"/>
    </row>
    <row r="30" spans="1:9" ht="17.45" customHeight="1">
      <c r="A30" s="16">
        <v>44322</v>
      </c>
      <c r="B30" s="13" t="s">
        <v>429</v>
      </c>
      <c r="C30" s="13" t="s">
        <v>309</v>
      </c>
      <c r="D30" s="13" t="s">
        <v>310</v>
      </c>
      <c r="E30" s="14" t="s">
        <v>312</v>
      </c>
      <c r="F30" s="15"/>
      <c r="G30" s="27">
        <v>1790</v>
      </c>
      <c r="H30" s="27">
        <f t="shared" si="0"/>
        <v>134871.4</v>
      </c>
      <c r="I30" s="5"/>
    </row>
    <row r="31" spans="1:9" ht="17.45" customHeight="1">
      <c r="A31" s="16">
        <v>44322</v>
      </c>
      <c r="B31" s="13" t="s">
        <v>429</v>
      </c>
      <c r="C31" s="13" t="s">
        <v>309</v>
      </c>
      <c r="D31" s="13" t="s">
        <v>310</v>
      </c>
      <c r="E31" s="14" t="s">
        <v>312</v>
      </c>
      <c r="F31" s="15"/>
      <c r="G31" s="27">
        <v>1190</v>
      </c>
      <c r="H31" s="27">
        <f t="shared" si="0"/>
        <v>133681.4</v>
      </c>
      <c r="I31" s="5"/>
    </row>
    <row r="32" spans="1:9" ht="17.45" customHeight="1">
      <c r="A32" s="16">
        <v>44322</v>
      </c>
      <c r="B32" s="13" t="s">
        <v>429</v>
      </c>
      <c r="C32" s="13" t="s">
        <v>309</v>
      </c>
      <c r="D32" s="13" t="s">
        <v>310</v>
      </c>
      <c r="E32" s="14" t="s">
        <v>312</v>
      </c>
      <c r="F32" s="15"/>
      <c r="G32" s="27">
        <v>2620</v>
      </c>
      <c r="H32" s="27">
        <f t="shared" si="0"/>
        <v>131061.4</v>
      </c>
      <c r="I32" s="5"/>
    </row>
    <row r="33" spans="1:9" ht="17.45" customHeight="1">
      <c r="A33" s="16">
        <v>44322</v>
      </c>
      <c r="B33" s="13" t="s">
        <v>429</v>
      </c>
      <c r="C33" s="13" t="s">
        <v>309</v>
      </c>
      <c r="D33" s="13" t="s">
        <v>310</v>
      </c>
      <c r="E33" s="14" t="s">
        <v>312</v>
      </c>
      <c r="F33" s="15"/>
      <c r="G33" s="27">
        <v>1790</v>
      </c>
      <c r="H33" s="27">
        <f t="shared" si="0"/>
        <v>129271.4</v>
      </c>
      <c r="I33" s="5"/>
    </row>
    <row r="34" spans="1:9" ht="17.45" customHeight="1">
      <c r="A34" s="16">
        <v>44322</v>
      </c>
      <c r="B34" s="13" t="s">
        <v>429</v>
      </c>
      <c r="C34" s="13" t="s">
        <v>309</v>
      </c>
      <c r="D34" s="13" t="s">
        <v>310</v>
      </c>
      <c r="E34" s="14" t="s">
        <v>312</v>
      </c>
      <c r="F34" s="15"/>
      <c r="G34" s="27">
        <v>3159</v>
      </c>
      <c r="H34" s="27">
        <f t="shared" si="0"/>
        <v>126112.4</v>
      </c>
      <c r="I34" s="5"/>
    </row>
    <row r="35" spans="1:9" ht="17.45" customHeight="1">
      <c r="A35" s="16">
        <v>44322</v>
      </c>
      <c r="B35" s="13" t="s">
        <v>429</v>
      </c>
      <c r="C35" s="13" t="s">
        <v>309</v>
      </c>
      <c r="D35" s="13" t="s">
        <v>310</v>
      </c>
      <c r="E35" s="14" t="s">
        <v>312</v>
      </c>
      <c r="F35" s="15"/>
      <c r="G35" s="27">
        <v>2218</v>
      </c>
      <c r="H35" s="27">
        <f t="shared" si="0"/>
        <v>123894.39999999999</v>
      </c>
      <c r="I35" s="5"/>
    </row>
    <row r="36" spans="1:9" ht="17.45" customHeight="1">
      <c r="A36" s="16">
        <v>44322</v>
      </c>
      <c r="B36" s="13" t="s">
        <v>429</v>
      </c>
      <c r="C36" s="13" t="s">
        <v>309</v>
      </c>
      <c r="D36" s="13" t="s">
        <v>310</v>
      </c>
      <c r="E36" s="14" t="s">
        <v>312</v>
      </c>
      <c r="F36" s="15"/>
      <c r="G36" s="27">
        <v>1790</v>
      </c>
      <c r="H36" s="27">
        <f t="shared" si="0"/>
        <v>122104.4</v>
      </c>
      <c r="I36" s="5"/>
    </row>
    <row r="37" spans="1:9" ht="17.45" customHeight="1">
      <c r="A37" s="16">
        <v>44322</v>
      </c>
      <c r="B37" s="13" t="s">
        <v>429</v>
      </c>
      <c r="C37" s="13" t="s">
        <v>309</v>
      </c>
      <c r="D37" s="13" t="s">
        <v>310</v>
      </c>
      <c r="E37" s="14" t="s">
        <v>312</v>
      </c>
      <c r="F37" s="15"/>
      <c r="G37" s="27">
        <v>2043</v>
      </c>
      <c r="H37" s="27">
        <f t="shared" si="0"/>
        <v>120061.4</v>
      </c>
      <c r="I37" s="5"/>
    </row>
    <row r="38" spans="1:9" ht="17.45" customHeight="1">
      <c r="A38" s="16">
        <v>44322</v>
      </c>
      <c r="B38" s="13" t="s">
        <v>429</v>
      </c>
      <c r="C38" s="13" t="s">
        <v>309</v>
      </c>
      <c r="D38" s="13" t="s">
        <v>310</v>
      </c>
      <c r="E38" s="14" t="s">
        <v>312</v>
      </c>
      <c r="F38" s="15"/>
      <c r="G38" s="27">
        <v>1570</v>
      </c>
      <c r="H38" s="27">
        <f t="shared" si="0"/>
        <v>118491.4</v>
      </c>
      <c r="I38" s="5"/>
    </row>
    <row r="39" spans="1:9" ht="17.45" customHeight="1">
      <c r="A39" s="16">
        <v>44322</v>
      </c>
      <c r="B39" s="13" t="s">
        <v>429</v>
      </c>
      <c r="C39" s="13" t="s">
        <v>309</v>
      </c>
      <c r="D39" s="13" t="s">
        <v>310</v>
      </c>
      <c r="E39" s="14" t="s">
        <v>312</v>
      </c>
      <c r="F39" s="15"/>
      <c r="G39" s="27">
        <v>1406</v>
      </c>
      <c r="H39" s="27">
        <f t="shared" si="0"/>
        <v>117085.4</v>
      </c>
      <c r="I39" s="5"/>
    </row>
    <row r="40" spans="1:9" ht="17.45" customHeight="1">
      <c r="A40" s="16">
        <v>44322</v>
      </c>
      <c r="B40" s="13" t="s">
        <v>429</v>
      </c>
      <c r="C40" s="13" t="s">
        <v>309</v>
      </c>
      <c r="D40" s="13" t="s">
        <v>310</v>
      </c>
      <c r="E40" s="14" t="s">
        <v>312</v>
      </c>
      <c r="F40" s="15"/>
      <c r="G40" s="27">
        <v>3159</v>
      </c>
      <c r="H40" s="27">
        <f t="shared" si="0"/>
        <v>113926.39999999999</v>
      </c>
      <c r="I40" s="5"/>
    </row>
    <row r="41" spans="1:9" ht="17.45" customHeight="1">
      <c r="A41" s="16">
        <v>44322</v>
      </c>
      <c r="B41" s="13" t="s">
        <v>429</v>
      </c>
      <c r="C41" s="13" t="s">
        <v>309</v>
      </c>
      <c r="D41" s="13" t="s">
        <v>310</v>
      </c>
      <c r="E41" s="14" t="s">
        <v>312</v>
      </c>
      <c r="F41" s="15"/>
      <c r="G41" s="27">
        <v>3326</v>
      </c>
      <c r="H41" s="27">
        <f t="shared" si="0"/>
        <v>110600.4</v>
      </c>
      <c r="I41" s="5"/>
    </row>
    <row r="42" spans="1:9" ht="17.45" customHeight="1">
      <c r="A42" s="16">
        <v>44322</v>
      </c>
      <c r="B42" s="13" t="s">
        <v>429</v>
      </c>
      <c r="C42" s="13" t="s">
        <v>309</v>
      </c>
      <c r="D42" s="13" t="s">
        <v>310</v>
      </c>
      <c r="E42" s="14" t="s">
        <v>312</v>
      </c>
      <c r="F42" s="15"/>
      <c r="G42" s="27">
        <v>2992</v>
      </c>
      <c r="H42" s="27">
        <f t="shared" si="0"/>
        <v>107608.4</v>
      </c>
      <c r="I42" s="5"/>
    </row>
    <row r="43" spans="1:9" ht="17.45" customHeight="1">
      <c r="A43" s="16">
        <v>44322</v>
      </c>
      <c r="B43" s="13" t="s">
        <v>429</v>
      </c>
      <c r="C43" s="13" t="s">
        <v>309</v>
      </c>
      <c r="D43" s="13" t="s">
        <v>310</v>
      </c>
      <c r="E43" s="14" t="s">
        <v>312</v>
      </c>
      <c r="F43" s="15"/>
      <c r="G43" s="27">
        <v>5207</v>
      </c>
      <c r="H43" s="27">
        <f t="shared" si="0"/>
        <v>102401.4</v>
      </c>
      <c r="I43" s="5"/>
    </row>
    <row r="44" spans="1:9" ht="17.45" customHeight="1">
      <c r="A44" s="16">
        <v>44322</v>
      </c>
      <c r="B44" s="13" t="s">
        <v>429</v>
      </c>
      <c r="C44" s="13" t="s">
        <v>309</v>
      </c>
      <c r="D44" s="13" t="s">
        <v>310</v>
      </c>
      <c r="E44" s="14" t="s">
        <v>312</v>
      </c>
      <c r="F44" s="15"/>
      <c r="G44" s="27">
        <v>2148</v>
      </c>
      <c r="H44" s="27">
        <f t="shared" si="0"/>
        <v>100253.4</v>
      </c>
      <c r="I44" s="5"/>
    </row>
    <row r="45" spans="1:9" ht="17.45" customHeight="1">
      <c r="A45" s="16">
        <v>44322</v>
      </c>
      <c r="B45" s="13" t="s">
        <v>429</v>
      </c>
      <c r="C45" s="13" t="s">
        <v>309</v>
      </c>
      <c r="D45" s="13" t="s">
        <v>310</v>
      </c>
      <c r="E45" s="14" t="s">
        <v>312</v>
      </c>
      <c r="F45" s="15"/>
      <c r="G45" s="27">
        <v>2075</v>
      </c>
      <c r="H45" s="27">
        <f t="shared" si="0"/>
        <v>98178.4</v>
      </c>
      <c r="I45" s="5"/>
    </row>
    <row r="46" spans="1:9" ht="17.45" customHeight="1">
      <c r="A46" s="16">
        <v>44322</v>
      </c>
      <c r="B46" s="13" t="s">
        <v>429</v>
      </c>
      <c r="C46" s="13" t="s">
        <v>309</v>
      </c>
      <c r="D46" s="13" t="s">
        <v>310</v>
      </c>
      <c r="E46" s="14" t="s">
        <v>312</v>
      </c>
      <c r="F46" s="15"/>
      <c r="G46" s="27">
        <v>3102</v>
      </c>
      <c r="H46" s="27">
        <f t="shared" si="0"/>
        <v>95076.4</v>
      </c>
      <c r="I46" s="5"/>
    </row>
    <row r="47" spans="1:9" ht="17.45" customHeight="1">
      <c r="A47" s="16">
        <v>44322</v>
      </c>
      <c r="B47" s="13" t="s">
        <v>429</v>
      </c>
      <c r="C47" s="13" t="s">
        <v>309</v>
      </c>
      <c r="D47" s="13" t="s">
        <v>310</v>
      </c>
      <c r="E47" s="14" t="s">
        <v>312</v>
      </c>
      <c r="F47" s="15"/>
      <c r="G47" s="27">
        <v>1445</v>
      </c>
      <c r="H47" s="27">
        <f t="shared" si="0"/>
        <v>93631.4</v>
      </c>
      <c r="I47" s="5"/>
    </row>
    <row r="48" spans="1:9" ht="17.45" customHeight="1">
      <c r="A48" s="16">
        <v>44322</v>
      </c>
      <c r="B48" s="13" t="s">
        <v>429</v>
      </c>
      <c r="C48" s="13" t="s">
        <v>309</v>
      </c>
      <c r="D48" s="13" t="s">
        <v>310</v>
      </c>
      <c r="E48" s="14" t="s">
        <v>312</v>
      </c>
      <c r="F48" s="15"/>
      <c r="G48" s="27">
        <v>3375</v>
      </c>
      <c r="H48" s="27">
        <f t="shared" si="0"/>
        <v>90256.4</v>
      </c>
      <c r="I48" s="5"/>
    </row>
    <row r="49" spans="1:9" ht="17.45" customHeight="1">
      <c r="A49" s="16">
        <v>44322</v>
      </c>
      <c r="B49" s="13" t="s">
        <v>429</v>
      </c>
      <c r="C49" s="13" t="s">
        <v>309</v>
      </c>
      <c r="D49" s="13" t="s">
        <v>310</v>
      </c>
      <c r="E49" s="14" t="s">
        <v>312</v>
      </c>
      <c r="F49" s="15"/>
      <c r="G49" s="27">
        <v>141</v>
      </c>
      <c r="H49" s="27">
        <f t="shared" si="0"/>
        <v>90115.4</v>
      </c>
      <c r="I49" s="5"/>
    </row>
    <row r="50" spans="1:9" ht="17.45" customHeight="1">
      <c r="A50" s="16">
        <v>44322</v>
      </c>
      <c r="B50" s="13" t="s">
        <v>429</v>
      </c>
      <c r="C50" s="13" t="s">
        <v>309</v>
      </c>
      <c r="D50" s="13" t="s">
        <v>310</v>
      </c>
      <c r="E50" s="14" t="s">
        <v>312</v>
      </c>
      <c r="F50" s="15"/>
      <c r="G50" s="27">
        <v>2204</v>
      </c>
      <c r="H50" s="27">
        <f t="shared" si="0"/>
        <v>87911.4</v>
      </c>
      <c r="I50" s="5"/>
    </row>
    <row r="51" spans="1:9" ht="17.45" customHeight="1">
      <c r="A51" s="16">
        <v>44322</v>
      </c>
      <c r="B51" s="13" t="s">
        <v>429</v>
      </c>
      <c r="C51" s="13" t="s">
        <v>309</v>
      </c>
      <c r="D51" s="13" t="s">
        <v>310</v>
      </c>
      <c r="E51" s="14" t="s">
        <v>312</v>
      </c>
      <c r="F51" s="15"/>
      <c r="G51" s="27">
        <v>168</v>
      </c>
      <c r="H51" s="27">
        <f t="shared" si="0"/>
        <v>87743.4</v>
      </c>
      <c r="I51" s="5"/>
    </row>
    <row r="52" spans="1:9" ht="17.45" customHeight="1">
      <c r="A52" s="16">
        <v>44322</v>
      </c>
      <c r="B52" s="13" t="s">
        <v>429</v>
      </c>
      <c r="C52" s="13" t="s">
        <v>309</v>
      </c>
      <c r="D52" s="13" t="s">
        <v>310</v>
      </c>
      <c r="E52" s="14" t="s">
        <v>312</v>
      </c>
      <c r="F52" s="15"/>
      <c r="G52" s="27">
        <v>1733</v>
      </c>
      <c r="H52" s="27">
        <f t="shared" si="0"/>
        <v>86010.4</v>
      </c>
      <c r="I52" s="5"/>
    </row>
    <row r="53" spans="1:9" ht="17.45" customHeight="1">
      <c r="A53" s="16">
        <v>44322</v>
      </c>
      <c r="B53" s="13" t="s">
        <v>429</v>
      </c>
      <c r="C53" s="13" t="s">
        <v>309</v>
      </c>
      <c r="D53" s="13" t="s">
        <v>310</v>
      </c>
      <c r="E53" s="14" t="s">
        <v>312</v>
      </c>
      <c r="F53" s="15"/>
      <c r="G53" s="27">
        <v>2175</v>
      </c>
      <c r="H53" s="27">
        <f t="shared" si="0"/>
        <v>83835.399999999994</v>
      </c>
      <c r="I53" s="5"/>
    </row>
    <row r="54" spans="1:9" ht="17.45" customHeight="1">
      <c r="A54" s="16">
        <v>44322</v>
      </c>
      <c r="B54" s="13" t="s">
        <v>429</v>
      </c>
      <c r="C54" s="13" t="s">
        <v>309</v>
      </c>
      <c r="D54" s="13" t="s">
        <v>310</v>
      </c>
      <c r="E54" s="14" t="s">
        <v>312</v>
      </c>
      <c r="F54" s="15"/>
      <c r="G54" s="27">
        <v>2571</v>
      </c>
      <c r="H54" s="27">
        <f t="shared" si="0"/>
        <v>81264.399999999994</v>
      </c>
      <c r="I54" s="5"/>
    </row>
    <row r="55" spans="1:9" ht="17.45" customHeight="1">
      <c r="A55" s="16">
        <v>44322</v>
      </c>
      <c r="B55" s="13" t="s">
        <v>429</v>
      </c>
      <c r="C55" s="13" t="s">
        <v>309</v>
      </c>
      <c r="D55" s="13" t="s">
        <v>310</v>
      </c>
      <c r="E55" s="14" t="s">
        <v>312</v>
      </c>
      <c r="F55" s="15"/>
      <c r="G55" s="27">
        <v>3264</v>
      </c>
      <c r="H55" s="27">
        <f t="shared" si="0"/>
        <v>78000.399999999994</v>
      </c>
      <c r="I55" s="5"/>
    </row>
    <row r="56" spans="1:9" ht="17.45" customHeight="1">
      <c r="A56" s="16">
        <v>44322</v>
      </c>
      <c r="B56" s="13" t="s">
        <v>429</v>
      </c>
      <c r="C56" s="13" t="s">
        <v>309</v>
      </c>
      <c r="D56" s="13" t="s">
        <v>310</v>
      </c>
      <c r="E56" s="14" t="s">
        <v>312</v>
      </c>
      <c r="F56" s="15"/>
      <c r="G56" s="27">
        <v>3923</v>
      </c>
      <c r="H56" s="27">
        <f t="shared" si="0"/>
        <v>74077.399999999994</v>
      </c>
      <c r="I56" s="5"/>
    </row>
    <row r="57" spans="1:9" ht="17.45" customHeight="1">
      <c r="A57" s="16">
        <v>44322</v>
      </c>
      <c r="B57" s="13" t="s">
        <v>429</v>
      </c>
      <c r="C57" s="13" t="s">
        <v>309</v>
      </c>
      <c r="D57" s="13" t="s">
        <v>310</v>
      </c>
      <c r="E57" s="14" t="s">
        <v>312</v>
      </c>
      <c r="F57" s="15"/>
      <c r="G57" s="27">
        <v>2147</v>
      </c>
      <c r="H57" s="27">
        <f t="shared" si="0"/>
        <v>71930.399999999994</v>
      </c>
      <c r="I57" s="5"/>
    </row>
    <row r="58" spans="1:9" ht="17.45" customHeight="1">
      <c r="A58" s="16">
        <v>44322</v>
      </c>
      <c r="B58" s="13" t="s">
        <v>429</v>
      </c>
      <c r="C58" s="13" t="s">
        <v>309</v>
      </c>
      <c r="D58" s="13" t="s">
        <v>310</v>
      </c>
      <c r="E58" s="14" t="s">
        <v>312</v>
      </c>
      <c r="F58" s="15"/>
      <c r="G58" s="27">
        <v>2669</v>
      </c>
      <c r="H58" s="27">
        <f t="shared" si="0"/>
        <v>69261.399999999994</v>
      </c>
      <c r="I58" s="5"/>
    </row>
    <row r="59" spans="1:9" ht="17.45" customHeight="1">
      <c r="A59" s="16">
        <v>44322</v>
      </c>
      <c r="B59" s="13" t="s">
        <v>429</v>
      </c>
      <c r="C59" s="13" t="s">
        <v>309</v>
      </c>
      <c r="D59" s="13" t="s">
        <v>310</v>
      </c>
      <c r="E59" s="14" t="s">
        <v>312</v>
      </c>
      <c r="F59" s="15"/>
      <c r="G59" s="27">
        <v>1790</v>
      </c>
      <c r="H59" s="27">
        <f t="shared" si="0"/>
        <v>67471.399999999994</v>
      </c>
      <c r="I59" s="5"/>
    </row>
    <row r="60" spans="1:9" ht="17.45" customHeight="1">
      <c r="A60" s="16">
        <v>44322</v>
      </c>
      <c r="B60" s="13" t="s">
        <v>429</v>
      </c>
      <c r="C60" s="13" t="s">
        <v>309</v>
      </c>
      <c r="D60" s="13" t="s">
        <v>310</v>
      </c>
      <c r="E60" s="14" t="s">
        <v>312</v>
      </c>
      <c r="F60" s="15"/>
      <c r="G60" s="27">
        <v>3854</v>
      </c>
      <c r="H60" s="27">
        <f t="shared" si="0"/>
        <v>63617.399999999994</v>
      </c>
      <c r="I60" s="5"/>
    </row>
    <row r="61" spans="1:9" ht="17.45" customHeight="1">
      <c r="A61" s="16">
        <v>44322</v>
      </c>
      <c r="B61" s="13" t="s">
        <v>429</v>
      </c>
      <c r="C61" s="13" t="s">
        <v>309</v>
      </c>
      <c r="D61" s="13" t="s">
        <v>310</v>
      </c>
      <c r="E61" s="14" t="s">
        <v>312</v>
      </c>
      <c r="F61" s="15"/>
      <c r="G61" s="27">
        <v>3027</v>
      </c>
      <c r="H61" s="27">
        <f t="shared" si="0"/>
        <v>60590.399999999994</v>
      </c>
      <c r="I61" s="5"/>
    </row>
    <row r="62" spans="1:9" ht="17.45" customHeight="1">
      <c r="A62" s="16">
        <v>44322</v>
      </c>
      <c r="B62" s="13" t="s">
        <v>429</v>
      </c>
      <c r="C62" s="13" t="s">
        <v>309</v>
      </c>
      <c r="D62" s="13" t="s">
        <v>310</v>
      </c>
      <c r="E62" s="14" t="s">
        <v>312</v>
      </c>
      <c r="F62" s="15"/>
      <c r="G62" s="27">
        <v>1790</v>
      </c>
      <c r="H62" s="27">
        <f t="shared" si="0"/>
        <v>58800.399999999994</v>
      </c>
      <c r="I62" s="5"/>
    </row>
    <row r="63" spans="1:9" ht="17.45" customHeight="1">
      <c r="A63" s="16">
        <v>44322</v>
      </c>
      <c r="B63" s="13" t="s">
        <v>429</v>
      </c>
      <c r="C63" s="13" t="s">
        <v>309</v>
      </c>
      <c r="D63" s="13" t="s">
        <v>310</v>
      </c>
      <c r="E63" s="14" t="s">
        <v>312</v>
      </c>
      <c r="F63" s="15"/>
      <c r="G63" s="27">
        <v>1131</v>
      </c>
      <c r="H63" s="27">
        <f t="shared" si="0"/>
        <v>57669.399999999994</v>
      </c>
      <c r="I63" s="5"/>
    </row>
    <row r="64" spans="1:9" ht="17.45" customHeight="1">
      <c r="A64" s="16">
        <v>44322</v>
      </c>
      <c r="B64" s="13" t="s">
        <v>429</v>
      </c>
      <c r="C64" s="13" t="s">
        <v>309</v>
      </c>
      <c r="D64" s="13" t="s">
        <v>310</v>
      </c>
      <c r="E64" s="14" t="s">
        <v>312</v>
      </c>
      <c r="F64" s="15"/>
      <c r="G64" s="27">
        <v>1781</v>
      </c>
      <c r="H64" s="27">
        <f t="shared" si="0"/>
        <v>55888.399999999994</v>
      </c>
      <c r="I64" s="5"/>
    </row>
    <row r="65" spans="1:9" ht="17.45" customHeight="1">
      <c r="A65" s="16">
        <v>44322</v>
      </c>
      <c r="B65" s="13" t="s">
        <v>429</v>
      </c>
      <c r="C65" s="13" t="s">
        <v>309</v>
      </c>
      <c r="D65" s="13" t="s">
        <v>310</v>
      </c>
      <c r="E65" s="14" t="s">
        <v>312</v>
      </c>
      <c r="F65" s="15"/>
      <c r="G65" s="27">
        <v>160</v>
      </c>
      <c r="H65" s="27">
        <f t="shared" si="0"/>
        <v>55728.399999999994</v>
      </c>
      <c r="I65" s="5"/>
    </row>
    <row r="66" spans="1:9" ht="17.45" customHeight="1">
      <c r="A66" s="16">
        <v>44322</v>
      </c>
      <c r="B66" s="13" t="s">
        <v>429</v>
      </c>
      <c r="C66" s="13" t="s">
        <v>309</v>
      </c>
      <c r="D66" s="13" t="s">
        <v>310</v>
      </c>
      <c r="E66" s="14" t="s">
        <v>312</v>
      </c>
      <c r="F66" s="15"/>
      <c r="G66" s="27">
        <v>2503</v>
      </c>
      <c r="H66" s="27">
        <f t="shared" si="0"/>
        <v>53225.399999999994</v>
      </c>
      <c r="I66" s="5"/>
    </row>
    <row r="67" spans="1:9" ht="17.45" customHeight="1">
      <c r="A67" s="16">
        <v>44322</v>
      </c>
      <c r="B67" s="13" t="s">
        <v>429</v>
      </c>
      <c r="C67" s="13" t="s">
        <v>309</v>
      </c>
      <c r="D67" s="13" t="s">
        <v>310</v>
      </c>
      <c r="E67" s="14" t="s">
        <v>312</v>
      </c>
      <c r="F67" s="15"/>
      <c r="G67" s="27">
        <v>1791</v>
      </c>
      <c r="H67" s="27">
        <f t="shared" si="0"/>
        <v>51434.399999999994</v>
      </c>
      <c r="I67" s="5"/>
    </row>
    <row r="68" spans="1:9" ht="17.45" customHeight="1">
      <c r="A68" s="16">
        <v>44322</v>
      </c>
      <c r="B68" s="13" t="s">
        <v>429</v>
      </c>
      <c r="C68" s="13" t="s">
        <v>309</v>
      </c>
      <c r="D68" s="13" t="s">
        <v>310</v>
      </c>
      <c r="E68" s="14" t="s">
        <v>312</v>
      </c>
      <c r="F68" s="15"/>
      <c r="G68" s="27">
        <v>505</v>
      </c>
      <c r="H68" s="27">
        <f t="shared" si="0"/>
        <v>50929.399999999994</v>
      </c>
      <c r="I68" s="5"/>
    </row>
    <row r="69" spans="1:9" ht="17.45" customHeight="1">
      <c r="A69" s="16">
        <v>44322</v>
      </c>
      <c r="B69" s="13" t="s">
        <v>429</v>
      </c>
      <c r="C69" s="13" t="s">
        <v>309</v>
      </c>
      <c r="D69" s="13" t="s">
        <v>310</v>
      </c>
      <c r="E69" s="14" t="s">
        <v>312</v>
      </c>
      <c r="F69" s="15"/>
      <c r="G69" s="27">
        <v>3736</v>
      </c>
      <c r="H69" s="27">
        <f t="shared" si="0"/>
        <v>47193.399999999994</v>
      </c>
      <c r="I69" s="5"/>
    </row>
    <row r="70" spans="1:9" ht="17.45" customHeight="1">
      <c r="A70" s="16">
        <v>44322</v>
      </c>
      <c r="B70" s="13" t="s">
        <v>429</v>
      </c>
      <c r="C70" s="13" t="s">
        <v>309</v>
      </c>
      <c r="D70" s="13" t="s">
        <v>310</v>
      </c>
      <c r="E70" s="14" t="s">
        <v>312</v>
      </c>
      <c r="F70" s="15"/>
      <c r="G70" s="27">
        <v>3137</v>
      </c>
      <c r="H70" s="27">
        <f t="shared" si="0"/>
        <v>44056.399999999994</v>
      </c>
      <c r="I70" s="5"/>
    </row>
    <row r="71" spans="1:9" ht="17.45" customHeight="1">
      <c r="A71" s="16">
        <v>44322</v>
      </c>
      <c r="B71" s="13" t="s">
        <v>429</v>
      </c>
      <c r="C71" s="13" t="s">
        <v>309</v>
      </c>
      <c r="D71" s="13" t="s">
        <v>310</v>
      </c>
      <c r="E71" s="14" t="s">
        <v>312</v>
      </c>
      <c r="F71" s="15"/>
      <c r="G71" s="27">
        <v>1791</v>
      </c>
      <c r="H71" s="27">
        <f t="shared" si="0"/>
        <v>42265.399999999994</v>
      </c>
      <c r="I71" s="5"/>
    </row>
    <row r="72" spans="1:9" ht="17.45" customHeight="1">
      <c r="A72" s="16">
        <v>44322</v>
      </c>
      <c r="B72" s="13" t="s">
        <v>429</v>
      </c>
      <c r="C72" s="13" t="s">
        <v>309</v>
      </c>
      <c r="D72" s="13" t="s">
        <v>310</v>
      </c>
      <c r="E72" s="14" t="s">
        <v>312</v>
      </c>
      <c r="F72" s="15"/>
      <c r="G72" s="27">
        <v>3165</v>
      </c>
      <c r="H72" s="27">
        <f t="shared" si="0"/>
        <v>39100.399999999994</v>
      </c>
      <c r="I72" s="5"/>
    </row>
    <row r="73" spans="1:9" ht="17.45" customHeight="1">
      <c r="A73" s="16">
        <v>44322</v>
      </c>
      <c r="B73" s="13" t="s">
        <v>429</v>
      </c>
      <c r="C73" s="13" t="s">
        <v>309</v>
      </c>
      <c r="D73" s="13" t="s">
        <v>310</v>
      </c>
      <c r="E73" s="14" t="s">
        <v>312</v>
      </c>
      <c r="F73" s="15"/>
      <c r="G73" s="27">
        <v>3568</v>
      </c>
      <c r="H73" s="27">
        <f t="shared" si="0"/>
        <v>35532.399999999994</v>
      </c>
      <c r="I73" s="5"/>
    </row>
    <row r="74" spans="1:9" ht="17.45" customHeight="1">
      <c r="A74" s="16">
        <v>44322</v>
      </c>
      <c r="B74" s="13" t="s">
        <v>429</v>
      </c>
      <c r="C74" s="13" t="s">
        <v>309</v>
      </c>
      <c r="D74" s="13" t="s">
        <v>310</v>
      </c>
      <c r="E74" s="14" t="s">
        <v>312</v>
      </c>
      <c r="F74" s="15"/>
      <c r="G74" s="27">
        <v>1354</v>
      </c>
      <c r="H74" s="27">
        <f t="shared" ref="H74:H137" si="1">H73+F74-G74</f>
        <v>34178.399999999994</v>
      </c>
      <c r="I74" s="5"/>
    </row>
    <row r="75" spans="1:9" ht="17.45" customHeight="1">
      <c r="A75" s="16">
        <v>44322</v>
      </c>
      <c r="B75" s="13" t="s">
        <v>429</v>
      </c>
      <c r="C75" s="13" t="s">
        <v>309</v>
      </c>
      <c r="D75" s="13" t="s">
        <v>310</v>
      </c>
      <c r="E75" s="14" t="s">
        <v>312</v>
      </c>
      <c r="F75" s="15"/>
      <c r="G75" s="27">
        <v>4090</v>
      </c>
      <c r="H75" s="27">
        <f t="shared" si="1"/>
        <v>30088.399999999994</v>
      </c>
      <c r="I75" s="5"/>
    </row>
    <row r="76" spans="1:9" ht="17.45" customHeight="1">
      <c r="A76" s="16">
        <v>44322</v>
      </c>
      <c r="B76" s="13" t="s">
        <v>429</v>
      </c>
      <c r="C76" s="13" t="s">
        <v>309</v>
      </c>
      <c r="D76" s="13" t="s">
        <v>310</v>
      </c>
      <c r="E76" s="14" t="s">
        <v>312</v>
      </c>
      <c r="F76" s="15"/>
      <c r="G76" s="27">
        <v>1354</v>
      </c>
      <c r="H76" s="27">
        <f t="shared" si="1"/>
        <v>28734.399999999994</v>
      </c>
      <c r="I76" s="5"/>
    </row>
    <row r="77" spans="1:9" ht="17.45" customHeight="1">
      <c r="A77" s="16">
        <v>44322</v>
      </c>
      <c r="B77" s="13" t="s">
        <v>429</v>
      </c>
      <c r="C77" s="13" t="s">
        <v>309</v>
      </c>
      <c r="D77" s="13" t="s">
        <v>310</v>
      </c>
      <c r="E77" s="14" t="s">
        <v>312</v>
      </c>
      <c r="F77" s="15"/>
      <c r="G77" s="27">
        <v>1498</v>
      </c>
      <c r="H77" s="27">
        <f t="shared" si="1"/>
        <v>27236.399999999994</v>
      </c>
      <c r="I77" s="5"/>
    </row>
    <row r="78" spans="1:9" ht="17.45" customHeight="1">
      <c r="A78" s="16">
        <v>44322</v>
      </c>
      <c r="B78" s="13" t="s">
        <v>429</v>
      </c>
      <c r="C78" s="13" t="s">
        <v>309</v>
      </c>
      <c r="D78" s="13" t="s">
        <v>310</v>
      </c>
      <c r="E78" s="14" t="s">
        <v>312</v>
      </c>
      <c r="F78" s="15"/>
      <c r="G78" s="27">
        <v>1575</v>
      </c>
      <c r="H78" s="27">
        <f t="shared" si="1"/>
        <v>25661.399999999994</v>
      </c>
      <c r="I78" s="5"/>
    </row>
    <row r="79" spans="1:9" ht="17.45" customHeight="1">
      <c r="A79" s="16">
        <v>44322</v>
      </c>
      <c r="B79" s="13" t="s">
        <v>429</v>
      </c>
      <c r="C79" s="13" t="s">
        <v>309</v>
      </c>
      <c r="D79" s="13" t="s">
        <v>310</v>
      </c>
      <c r="E79" s="14" t="s">
        <v>312</v>
      </c>
      <c r="F79" s="15"/>
      <c r="G79" s="27">
        <v>2219</v>
      </c>
      <c r="H79" s="27">
        <f t="shared" si="1"/>
        <v>23442.399999999994</v>
      </c>
      <c r="I79" s="5"/>
    </row>
    <row r="80" spans="1:9" ht="17.45" customHeight="1">
      <c r="A80" s="16">
        <v>44322</v>
      </c>
      <c r="B80" s="13" t="s">
        <v>429</v>
      </c>
      <c r="C80" s="13" t="s">
        <v>309</v>
      </c>
      <c r="D80" s="13" t="s">
        <v>310</v>
      </c>
      <c r="E80" s="14" t="s">
        <v>312</v>
      </c>
      <c r="F80" s="15"/>
      <c r="G80" s="27">
        <v>370</v>
      </c>
      <c r="H80" s="27">
        <f t="shared" si="1"/>
        <v>23072.399999999994</v>
      </c>
      <c r="I80" s="5"/>
    </row>
    <row r="81" spans="1:9" ht="17.45" customHeight="1">
      <c r="A81" s="16">
        <v>44322</v>
      </c>
      <c r="B81" s="13" t="s">
        <v>429</v>
      </c>
      <c r="C81" s="13" t="s">
        <v>309</v>
      </c>
      <c r="D81" s="13" t="s">
        <v>310</v>
      </c>
      <c r="E81" s="14" t="s">
        <v>312</v>
      </c>
      <c r="F81" s="15"/>
      <c r="G81" s="27">
        <v>128</v>
      </c>
      <c r="H81" s="27">
        <f t="shared" si="1"/>
        <v>22944.399999999994</v>
      </c>
      <c r="I81" s="5"/>
    </row>
    <row r="82" spans="1:9" ht="17.45" customHeight="1">
      <c r="A82" s="16">
        <v>44322</v>
      </c>
      <c r="B82" s="13" t="s">
        <v>429</v>
      </c>
      <c r="C82" s="13" t="s">
        <v>309</v>
      </c>
      <c r="D82" s="13" t="s">
        <v>310</v>
      </c>
      <c r="E82" s="14" t="s">
        <v>312</v>
      </c>
      <c r="F82" s="15"/>
      <c r="G82" s="27">
        <v>4704</v>
      </c>
      <c r="H82" s="27">
        <f t="shared" si="1"/>
        <v>18240.399999999994</v>
      </c>
      <c r="I82" s="5"/>
    </row>
    <row r="83" spans="1:9" ht="17.45" customHeight="1">
      <c r="A83" s="16">
        <v>44322</v>
      </c>
      <c r="B83" s="13" t="s">
        <v>430</v>
      </c>
      <c r="C83" s="13" t="s">
        <v>303</v>
      </c>
      <c r="D83" s="13" t="s">
        <v>304</v>
      </c>
      <c r="E83" s="14" t="s">
        <v>170</v>
      </c>
      <c r="F83" s="15"/>
      <c r="G83" s="27">
        <v>1743.18</v>
      </c>
      <c r="H83" s="27">
        <f t="shared" si="1"/>
        <v>16497.219999999994</v>
      </c>
      <c r="I83" s="5"/>
    </row>
    <row r="84" spans="1:9" ht="17.45" customHeight="1">
      <c r="A84" s="16">
        <v>44322</v>
      </c>
      <c r="B84" s="13" t="s">
        <v>430</v>
      </c>
      <c r="C84" s="13" t="s">
        <v>303</v>
      </c>
      <c r="D84" s="13" t="s">
        <v>304</v>
      </c>
      <c r="E84" s="14" t="s">
        <v>201</v>
      </c>
      <c r="F84" s="15"/>
      <c r="G84" s="27">
        <v>2384.9499999999998</v>
      </c>
      <c r="H84" s="27">
        <f t="shared" si="1"/>
        <v>14112.269999999993</v>
      </c>
      <c r="I84" s="5"/>
    </row>
    <row r="85" spans="1:9" ht="17.45" customHeight="1">
      <c r="A85" s="16">
        <v>44323</v>
      </c>
      <c r="B85" s="16" t="s">
        <v>301</v>
      </c>
      <c r="C85" s="13" t="s">
        <v>301</v>
      </c>
      <c r="D85" s="13" t="s">
        <v>302</v>
      </c>
      <c r="E85" s="14" t="s">
        <v>308</v>
      </c>
      <c r="F85" s="15">
        <v>30000</v>
      </c>
      <c r="G85" s="27"/>
      <c r="H85" s="27">
        <f t="shared" si="1"/>
        <v>44112.26999999999</v>
      </c>
      <c r="I85" s="5"/>
    </row>
    <row r="86" spans="1:9" ht="17.45" customHeight="1">
      <c r="A86" s="16">
        <v>44323</v>
      </c>
      <c r="B86" s="13" t="s">
        <v>363</v>
      </c>
      <c r="C86" s="13" t="s">
        <v>363</v>
      </c>
      <c r="D86" s="13" t="s">
        <v>365</v>
      </c>
      <c r="E86" s="14" t="s">
        <v>308</v>
      </c>
      <c r="F86" s="15"/>
      <c r="G86" s="27">
        <v>500</v>
      </c>
      <c r="H86" s="27">
        <f t="shared" si="1"/>
        <v>43612.26999999999</v>
      </c>
      <c r="I86" s="5"/>
    </row>
    <row r="87" spans="1:9" ht="17.45" customHeight="1">
      <c r="A87" s="16">
        <v>44323</v>
      </c>
      <c r="B87" s="13" t="s">
        <v>429</v>
      </c>
      <c r="C87" s="13" t="s">
        <v>366</v>
      </c>
      <c r="D87" s="13" t="s">
        <v>14</v>
      </c>
      <c r="E87" s="14" t="s">
        <v>308</v>
      </c>
      <c r="F87" s="15"/>
      <c r="G87" s="27">
        <v>13336.06</v>
      </c>
      <c r="H87" s="27">
        <f t="shared" si="1"/>
        <v>30276.209999999992</v>
      </c>
      <c r="I87" s="5"/>
    </row>
    <row r="88" spans="1:9" ht="17.45" customHeight="1">
      <c r="A88" s="16">
        <v>44323</v>
      </c>
      <c r="B88" s="13" t="s">
        <v>432</v>
      </c>
      <c r="C88" s="13" t="s">
        <v>367</v>
      </c>
      <c r="D88" s="13" t="s">
        <v>368</v>
      </c>
      <c r="E88" s="14" t="s">
        <v>202</v>
      </c>
      <c r="F88" s="15"/>
      <c r="G88" s="27">
        <v>800</v>
      </c>
      <c r="H88" s="27">
        <f t="shared" si="1"/>
        <v>29476.209999999992</v>
      </c>
      <c r="I88" s="5"/>
    </row>
    <row r="89" spans="1:9" ht="17.45" customHeight="1">
      <c r="A89" s="16">
        <v>44323</v>
      </c>
      <c r="B89" s="13" t="s">
        <v>428</v>
      </c>
      <c r="C89" s="13" t="s">
        <v>306</v>
      </c>
      <c r="D89" s="13" t="s">
        <v>307</v>
      </c>
      <c r="E89" s="14" t="s">
        <v>308</v>
      </c>
      <c r="F89" s="15"/>
      <c r="G89" s="27">
        <v>157.5</v>
      </c>
      <c r="H89" s="27">
        <f t="shared" si="1"/>
        <v>29318.709999999992</v>
      </c>
      <c r="I89" s="5"/>
    </row>
    <row r="90" spans="1:9" ht="17.45" customHeight="1">
      <c r="A90" s="16">
        <v>44326</v>
      </c>
      <c r="B90" s="16" t="s">
        <v>301</v>
      </c>
      <c r="C90" s="13" t="s">
        <v>301</v>
      </c>
      <c r="D90" s="13" t="s">
        <v>302</v>
      </c>
      <c r="E90" s="14" t="s">
        <v>308</v>
      </c>
      <c r="F90" s="15">
        <v>6000</v>
      </c>
      <c r="G90" s="27"/>
      <c r="H90" s="27">
        <f t="shared" si="1"/>
        <v>35318.709999999992</v>
      </c>
      <c r="I90" s="5"/>
    </row>
    <row r="91" spans="1:9" ht="17.45" customHeight="1">
      <c r="A91" s="16">
        <v>44326</v>
      </c>
      <c r="B91" s="13" t="s">
        <v>429</v>
      </c>
      <c r="C91" s="13" t="s">
        <v>354</v>
      </c>
      <c r="D91" s="13" t="s">
        <v>355</v>
      </c>
      <c r="E91" s="14" t="s">
        <v>216</v>
      </c>
      <c r="F91" s="15"/>
      <c r="G91" s="27">
        <v>2630</v>
      </c>
      <c r="H91" s="27">
        <f t="shared" si="1"/>
        <v>32688.709999999992</v>
      </c>
      <c r="I91" s="5"/>
    </row>
    <row r="92" spans="1:9" ht="17.45" customHeight="1">
      <c r="A92" s="16">
        <v>44326</v>
      </c>
      <c r="B92" s="13" t="s">
        <v>432</v>
      </c>
      <c r="C92" s="13" t="s">
        <v>369</v>
      </c>
      <c r="D92" s="13" t="s">
        <v>370</v>
      </c>
      <c r="E92" s="14" t="s">
        <v>217</v>
      </c>
      <c r="F92" s="15"/>
      <c r="G92" s="27">
        <v>345.6</v>
      </c>
      <c r="H92" s="27">
        <f t="shared" si="1"/>
        <v>32343.109999999993</v>
      </c>
      <c r="I92" s="5"/>
    </row>
    <row r="93" spans="1:9" ht="17.45" customHeight="1">
      <c r="A93" s="16">
        <v>44326</v>
      </c>
      <c r="B93" s="13" t="s">
        <v>430</v>
      </c>
      <c r="C93" s="13" t="s">
        <v>303</v>
      </c>
      <c r="D93" s="13" t="s">
        <v>304</v>
      </c>
      <c r="E93" s="14" t="s">
        <v>218</v>
      </c>
      <c r="F93" s="15"/>
      <c r="G93" s="27">
        <v>2924.46</v>
      </c>
      <c r="H93" s="27">
        <f t="shared" si="1"/>
        <v>29418.649999999994</v>
      </c>
      <c r="I93" s="5"/>
    </row>
    <row r="94" spans="1:9" ht="17.45" customHeight="1">
      <c r="A94" s="16">
        <v>44326</v>
      </c>
      <c r="B94" s="13" t="s">
        <v>431</v>
      </c>
      <c r="C94" s="13" t="s">
        <v>371</v>
      </c>
      <c r="D94" s="13" t="s">
        <v>372</v>
      </c>
      <c r="E94" s="14" t="s">
        <v>219</v>
      </c>
      <c r="F94" s="15"/>
      <c r="G94" s="27">
        <v>5000</v>
      </c>
      <c r="H94" s="27">
        <f t="shared" si="1"/>
        <v>24418.649999999994</v>
      </c>
      <c r="I94" s="5"/>
    </row>
    <row r="95" spans="1:9" ht="17.45" customHeight="1">
      <c r="A95" s="16">
        <v>44326</v>
      </c>
      <c r="B95" s="13" t="s">
        <v>428</v>
      </c>
      <c r="C95" s="13" t="s">
        <v>373</v>
      </c>
      <c r="D95" s="13" t="s">
        <v>374</v>
      </c>
      <c r="E95" s="14" t="s">
        <v>308</v>
      </c>
      <c r="F95" s="15"/>
      <c r="G95" s="27">
        <v>10825.92</v>
      </c>
      <c r="H95" s="27">
        <f t="shared" si="1"/>
        <v>13592.729999999994</v>
      </c>
      <c r="I95" s="5"/>
    </row>
    <row r="96" spans="1:9" ht="17.45" customHeight="1">
      <c r="A96" s="16">
        <v>44326</v>
      </c>
      <c r="B96" s="13" t="s">
        <v>430</v>
      </c>
      <c r="C96" s="13" t="s">
        <v>375</v>
      </c>
      <c r="D96" s="13" t="s">
        <v>376</v>
      </c>
      <c r="E96" s="14" t="s">
        <v>220</v>
      </c>
      <c r="F96" s="15"/>
      <c r="G96" s="27">
        <v>150</v>
      </c>
      <c r="H96" s="27">
        <f t="shared" si="1"/>
        <v>13442.729999999994</v>
      </c>
      <c r="I96" s="5"/>
    </row>
    <row r="97" spans="1:9" ht="17.45" customHeight="1">
      <c r="A97" s="16">
        <v>44326</v>
      </c>
      <c r="B97" s="13" t="s">
        <v>430</v>
      </c>
      <c r="C97" s="13" t="s">
        <v>303</v>
      </c>
      <c r="D97" s="13" t="s">
        <v>304</v>
      </c>
      <c r="E97" s="14" t="s">
        <v>180</v>
      </c>
      <c r="F97" s="15"/>
      <c r="G97" s="27">
        <v>1228.75</v>
      </c>
      <c r="H97" s="27">
        <f t="shared" si="1"/>
        <v>12213.979999999994</v>
      </c>
      <c r="I97" s="5"/>
    </row>
    <row r="98" spans="1:9" ht="17.45" customHeight="1">
      <c r="A98" s="16">
        <v>44326</v>
      </c>
      <c r="B98" s="13" t="s">
        <v>434</v>
      </c>
      <c r="C98" s="13" t="s">
        <v>377</v>
      </c>
      <c r="D98" s="13" t="s">
        <v>378</v>
      </c>
      <c r="E98" s="14" t="s">
        <v>308</v>
      </c>
      <c r="F98" s="15"/>
      <c r="G98" s="27">
        <v>4514.04</v>
      </c>
      <c r="H98" s="27">
        <f t="shared" si="1"/>
        <v>7699.9399999999941</v>
      </c>
      <c r="I98" s="5"/>
    </row>
    <row r="99" spans="1:9" ht="17.45" customHeight="1">
      <c r="A99" s="16">
        <v>44326</v>
      </c>
      <c r="B99" s="13" t="s">
        <v>430</v>
      </c>
      <c r="C99" s="13" t="s">
        <v>303</v>
      </c>
      <c r="D99" s="13" t="s">
        <v>305</v>
      </c>
      <c r="E99" s="14" t="s">
        <v>166</v>
      </c>
      <c r="F99" s="15"/>
      <c r="G99" s="27">
        <v>650</v>
      </c>
      <c r="H99" s="27">
        <f t="shared" si="1"/>
        <v>7049.9399999999941</v>
      </c>
      <c r="I99" s="5"/>
    </row>
    <row r="100" spans="1:9" ht="17.45" customHeight="1">
      <c r="A100" s="16">
        <v>44326</v>
      </c>
      <c r="B100" s="13" t="s">
        <v>432</v>
      </c>
      <c r="C100" s="13" t="s">
        <v>369</v>
      </c>
      <c r="D100" s="13" t="s">
        <v>370</v>
      </c>
      <c r="E100" s="14" t="s">
        <v>221</v>
      </c>
      <c r="F100" s="15"/>
      <c r="G100" s="27">
        <v>85</v>
      </c>
      <c r="H100" s="27">
        <f t="shared" si="1"/>
        <v>6964.9399999999941</v>
      </c>
      <c r="I100" s="5"/>
    </row>
    <row r="101" spans="1:9" ht="17.45" customHeight="1">
      <c r="A101" s="16">
        <v>44326</v>
      </c>
      <c r="B101" s="13" t="s">
        <v>432</v>
      </c>
      <c r="C101" s="13" t="s">
        <v>369</v>
      </c>
      <c r="D101" s="13" t="s">
        <v>370</v>
      </c>
      <c r="E101" s="14" t="s">
        <v>222</v>
      </c>
      <c r="F101" s="15"/>
      <c r="G101" s="27">
        <v>1146.97</v>
      </c>
      <c r="H101" s="27">
        <f t="shared" si="1"/>
        <v>5817.9699999999939</v>
      </c>
      <c r="I101" s="5"/>
    </row>
    <row r="102" spans="1:9" ht="17.45" customHeight="1">
      <c r="A102" s="16">
        <v>44326</v>
      </c>
      <c r="B102" s="13" t="s">
        <v>434</v>
      </c>
      <c r="C102" s="13" t="s">
        <v>348</v>
      </c>
      <c r="D102" s="13" t="s">
        <v>349</v>
      </c>
      <c r="E102" s="14" t="s">
        <v>182</v>
      </c>
      <c r="F102" s="15"/>
      <c r="G102" s="27">
        <v>1597.05</v>
      </c>
      <c r="H102" s="27">
        <f t="shared" si="1"/>
        <v>4220.9199999999937</v>
      </c>
      <c r="I102" s="5"/>
    </row>
    <row r="103" spans="1:9" ht="17.45" customHeight="1">
      <c r="A103" s="16">
        <v>44326</v>
      </c>
      <c r="B103" s="13" t="s">
        <v>430</v>
      </c>
      <c r="C103" s="13" t="s">
        <v>303</v>
      </c>
      <c r="D103" s="13" t="s">
        <v>304</v>
      </c>
      <c r="E103" s="14" t="s">
        <v>223</v>
      </c>
      <c r="F103" s="15"/>
      <c r="G103" s="27">
        <v>472.8</v>
      </c>
      <c r="H103" s="27">
        <f t="shared" si="1"/>
        <v>3748.1199999999935</v>
      </c>
      <c r="I103" s="5"/>
    </row>
    <row r="104" spans="1:9" ht="17.45" customHeight="1">
      <c r="A104" s="16">
        <v>44326</v>
      </c>
      <c r="B104" s="13" t="s">
        <v>428</v>
      </c>
      <c r="C104" s="13" t="s">
        <v>306</v>
      </c>
      <c r="D104" s="13" t="s">
        <v>307</v>
      </c>
      <c r="E104" s="14" t="s">
        <v>308</v>
      </c>
      <c r="F104" s="15"/>
      <c r="G104" s="27">
        <v>7.5</v>
      </c>
      <c r="H104" s="27">
        <f t="shared" si="1"/>
        <v>3740.6199999999935</v>
      </c>
      <c r="I104" s="5"/>
    </row>
    <row r="105" spans="1:9" ht="17.45" customHeight="1">
      <c r="A105" s="16">
        <v>44327</v>
      </c>
      <c r="B105" s="13" t="s">
        <v>430</v>
      </c>
      <c r="C105" s="13" t="s">
        <v>380</v>
      </c>
      <c r="D105" s="13" t="s">
        <v>381</v>
      </c>
      <c r="E105" s="14" t="s">
        <v>171</v>
      </c>
      <c r="F105" s="15"/>
      <c r="G105" s="27">
        <v>1088</v>
      </c>
      <c r="H105" s="27">
        <f t="shared" si="1"/>
        <v>2652.6199999999935</v>
      </c>
      <c r="I105" s="5"/>
    </row>
    <row r="106" spans="1:9" ht="17.45" customHeight="1">
      <c r="A106" s="16">
        <v>44327</v>
      </c>
      <c r="B106" s="13" t="s">
        <v>432</v>
      </c>
      <c r="C106" s="13" t="s">
        <v>367</v>
      </c>
      <c r="D106" s="13" t="s">
        <v>382</v>
      </c>
      <c r="E106" s="14" t="s">
        <v>225</v>
      </c>
      <c r="F106" s="15"/>
      <c r="G106" s="27">
        <v>520</v>
      </c>
      <c r="H106" s="27">
        <f t="shared" si="1"/>
        <v>2132.6199999999935</v>
      </c>
      <c r="I106" s="5"/>
    </row>
    <row r="107" spans="1:9" ht="17.45" customHeight="1">
      <c r="A107" s="16">
        <v>44327</v>
      </c>
      <c r="B107" s="13" t="s">
        <v>430</v>
      </c>
      <c r="C107" s="13" t="s">
        <v>303</v>
      </c>
      <c r="D107" s="13" t="s">
        <v>304</v>
      </c>
      <c r="E107" s="14" t="s">
        <v>224</v>
      </c>
      <c r="F107" s="15"/>
      <c r="G107" s="27">
        <v>111.41</v>
      </c>
      <c r="H107" s="27">
        <f t="shared" si="1"/>
        <v>2021.2099999999934</v>
      </c>
      <c r="I107" s="5"/>
    </row>
    <row r="108" spans="1:9" ht="17.45" customHeight="1">
      <c r="A108" s="16">
        <v>44327</v>
      </c>
      <c r="B108" s="13" t="s">
        <v>428</v>
      </c>
      <c r="C108" s="13" t="s">
        <v>306</v>
      </c>
      <c r="D108" s="13" t="s">
        <v>307</v>
      </c>
      <c r="E108" s="14" t="s">
        <v>308</v>
      </c>
      <c r="F108" s="15"/>
      <c r="G108" s="27">
        <v>37.5</v>
      </c>
      <c r="H108" s="27">
        <f t="shared" si="1"/>
        <v>1983.7099999999934</v>
      </c>
      <c r="I108" s="5"/>
    </row>
    <row r="109" spans="1:9" ht="17.45" customHeight="1">
      <c r="A109" s="16">
        <v>44328</v>
      </c>
      <c r="B109" s="13" t="s">
        <v>432</v>
      </c>
      <c r="C109" s="13" t="s">
        <v>369</v>
      </c>
      <c r="D109" s="13" t="s">
        <v>370</v>
      </c>
      <c r="E109" s="14" t="s">
        <v>226</v>
      </c>
      <c r="F109" s="15"/>
      <c r="G109" s="27">
        <v>360</v>
      </c>
      <c r="H109" s="27">
        <f t="shared" si="1"/>
        <v>1623.7099999999934</v>
      </c>
      <c r="I109" s="5"/>
    </row>
    <row r="110" spans="1:9" ht="17.45" customHeight="1">
      <c r="A110" s="16">
        <v>44328</v>
      </c>
      <c r="B110" s="13" t="s">
        <v>428</v>
      </c>
      <c r="C110" s="13" t="s">
        <v>306</v>
      </c>
      <c r="D110" s="13" t="s">
        <v>307</v>
      </c>
      <c r="E110" s="14" t="s">
        <v>308</v>
      </c>
      <c r="F110" s="15"/>
      <c r="G110" s="27">
        <v>15</v>
      </c>
      <c r="H110" s="27">
        <f t="shared" si="1"/>
        <v>1608.7099999999934</v>
      </c>
      <c r="I110" s="5"/>
    </row>
    <row r="111" spans="1:9" ht="17.45" customHeight="1">
      <c r="A111" s="16">
        <v>44329</v>
      </c>
      <c r="B111" s="13" t="s">
        <v>430</v>
      </c>
      <c r="C111" s="13" t="s">
        <v>356</v>
      </c>
      <c r="D111" s="13" t="s">
        <v>357</v>
      </c>
      <c r="E111" s="14" t="s">
        <v>227</v>
      </c>
      <c r="F111" s="15"/>
      <c r="G111" s="27">
        <v>360.45</v>
      </c>
      <c r="H111" s="27">
        <f t="shared" si="1"/>
        <v>1248.2599999999934</v>
      </c>
      <c r="I111" s="5"/>
    </row>
    <row r="112" spans="1:9" ht="17.45" customHeight="1">
      <c r="A112" s="16">
        <v>44329</v>
      </c>
      <c r="B112" s="13" t="s">
        <v>428</v>
      </c>
      <c r="C112" s="13" t="s">
        <v>306</v>
      </c>
      <c r="D112" s="13" t="s">
        <v>307</v>
      </c>
      <c r="E112" s="14" t="s">
        <v>308</v>
      </c>
      <c r="F112" s="15"/>
      <c r="G112" s="27">
        <v>7.5</v>
      </c>
      <c r="H112" s="27">
        <f t="shared" si="1"/>
        <v>1240.7599999999934</v>
      </c>
      <c r="I112" s="5"/>
    </row>
    <row r="113" spans="1:9" ht="17.45" customHeight="1">
      <c r="A113" s="16">
        <v>44330</v>
      </c>
      <c r="B113" s="16" t="s">
        <v>301</v>
      </c>
      <c r="C113" s="13" t="s">
        <v>301</v>
      </c>
      <c r="D113" s="13" t="s">
        <v>302</v>
      </c>
      <c r="E113" s="14" t="s">
        <v>308</v>
      </c>
      <c r="F113" s="15">
        <v>4000</v>
      </c>
      <c r="G113" s="27"/>
      <c r="H113" s="27">
        <f t="shared" si="1"/>
        <v>5240.7599999999929</v>
      </c>
      <c r="I113" s="5"/>
    </row>
    <row r="114" spans="1:9" ht="17.45" customHeight="1">
      <c r="A114" s="16">
        <v>44330</v>
      </c>
      <c r="B114" s="13" t="s">
        <v>429</v>
      </c>
      <c r="C114" s="13" t="s">
        <v>383</v>
      </c>
      <c r="D114" s="13" t="s">
        <v>384</v>
      </c>
      <c r="E114" s="14" t="s">
        <v>308</v>
      </c>
      <c r="F114" s="15"/>
      <c r="G114" s="27">
        <v>3761.3</v>
      </c>
      <c r="H114" s="27">
        <f t="shared" si="1"/>
        <v>1479.4599999999928</v>
      </c>
      <c r="I114" s="5"/>
    </row>
    <row r="115" spans="1:9" ht="17.45" customHeight="1">
      <c r="A115" s="16">
        <v>44330</v>
      </c>
      <c r="B115" s="13" t="s">
        <v>429</v>
      </c>
      <c r="C115" s="13" t="s">
        <v>383</v>
      </c>
      <c r="D115" s="13" t="s">
        <v>385</v>
      </c>
      <c r="E115" s="14" t="s">
        <v>308</v>
      </c>
      <c r="F115" s="15"/>
      <c r="G115" s="27">
        <v>900.8</v>
      </c>
      <c r="H115" s="27">
        <f t="shared" si="1"/>
        <v>578.65999999999281</v>
      </c>
      <c r="I115" s="5"/>
    </row>
    <row r="116" spans="1:9" ht="17.45" customHeight="1">
      <c r="A116" s="16">
        <v>44330</v>
      </c>
      <c r="B116" s="13" t="s">
        <v>428</v>
      </c>
      <c r="C116" s="13" t="s">
        <v>306</v>
      </c>
      <c r="D116" s="13" t="s">
        <v>307</v>
      </c>
      <c r="E116" s="14" t="s">
        <v>308</v>
      </c>
      <c r="F116" s="15"/>
      <c r="G116" s="27">
        <v>7.5</v>
      </c>
      <c r="H116" s="27">
        <f t="shared" si="1"/>
        <v>571.15999999999281</v>
      </c>
      <c r="I116" s="5"/>
    </row>
    <row r="117" spans="1:9" ht="17.45" customHeight="1">
      <c r="A117" s="16">
        <v>44333</v>
      </c>
      <c r="B117" s="16" t="s">
        <v>301</v>
      </c>
      <c r="C117" s="13" t="s">
        <v>301</v>
      </c>
      <c r="D117" s="13" t="s">
        <v>386</v>
      </c>
      <c r="E117" s="14" t="s">
        <v>308</v>
      </c>
      <c r="F117" s="15">
        <v>371296.49</v>
      </c>
      <c r="G117" s="27"/>
      <c r="H117" s="27">
        <f t="shared" si="1"/>
        <v>371867.64999999997</v>
      </c>
      <c r="I117" s="5"/>
    </row>
    <row r="118" spans="1:9" ht="17.45" customHeight="1">
      <c r="A118" s="16">
        <v>44333</v>
      </c>
      <c r="B118" s="16" t="s">
        <v>301</v>
      </c>
      <c r="C118" s="13" t="s">
        <v>301</v>
      </c>
      <c r="D118" s="13" t="s">
        <v>386</v>
      </c>
      <c r="E118" s="14" t="s">
        <v>308</v>
      </c>
      <c r="F118" s="15">
        <v>170000</v>
      </c>
      <c r="G118" s="27"/>
      <c r="H118" s="27">
        <f t="shared" si="1"/>
        <v>541867.64999999991</v>
      </c>
      <c r="I118" s="5"/>
    </row>
    <row r="119" spans="1:9" ht="17.45" customHeight="1">
      <c r="A119" s="16">
        <v>44333</v>
      </c>
      <c r="B119" s="16" t="s">
        <v>301</v>
      </c>
      <c r="C119" s="13" t="s">
        <v>301</v>
      </c>
      <c r="D119" s="13" t="s">
        <v>302</v>
      </c>
      <c r="E119" s="14" t="s">
        <v>308</v>
      </c>
      <c r="F119" s="15">
        <v>37000</v>
      </c>
      <c r="G119" s="27"/>
      <c r="H119" s="27">
        <f t="shared" si="1"/>
        <v>578867.64999999991</v>
      </c>
      <c r="I119" s="5"/>
    </row>
    <row r="120" spans="1:9" ht="17.45" customHeight="1">
      <c r="A120" s="16">
        <v>44333</v>
      </c>
      <c r="B120" s="13" t="s">
        <v>434</v>
      </c>
      <c r="C120" s="13" t="s">
        <v>387</v>
      </c>
      <c r="D120" s="13" t="s">
        <v>388</v>
      </c>
      <c r="E120" s="14" t="s">
        <v>239</v>
      </c>
      <c r="F120" s="15"/>
      <c r="G120" s="27">
        <v>1178.76</v>
      </c>
      <c r="H120" s="27">
        <f t="shared" si="1"/>
        <v>577688.8899999999</v>
      </c>
      <c r="I120" s="5"/>
    </row>
    <row r="121" spans="1:9" ht="17.45" customHeight="1">
      <c r="A121" s="16">
        <v>44333</v>
      </c>
      <c r="B121" s="13" t="s">
        <v>434</v>
      </c>
      <c r="C121" s="13" t="s">
        <v>389</v>
      </c>
      <c r="D121" s="13" t="s">
        <v>390</v>
      </c>
      <c r="E121" s="14" t="s">
        <v>308</v>
      </c>
      <c r="F121" s="15"/>
      <c r="G121" s="27">
        <v>504</v>
      </c>
      <c r="H121" s="27">
        <f t="shared" si="1"/>
        <v>577184.8899999999</v>
      </c>
      <c r="I121" s="5"/>
    </row>
    <row r="122" spans="1:9" ht="17.45" customHeight="1">
      <c r="A122" s="16">
        <v>44333</v>
      </c>
      <c r="B122" s="13" t="s">
        <v>434</v>
      </c>
      <c r="C122" s="13" t="s">
        <v>393</v>
      </c>
      <c r="D122" s="13" t="s">
        <v>394</v>
      </c>
      <c r="E122" s="14" t="s">
        <v>240</v>
      </c>
      <c r="F122" s="15"/>
      <c r="G122" s="27">
        <v>668.24</v>
      </c>
      <c r="H122" s="27">
        <f t="shared" si="1"/>
        <v>576516.64999999991</v>
      </c>
      <c r="I122" s="5"/>
    </row>
    <row r="123" spans="1:9" ht="17.45" customHeight="1">
      <c r="A123" s="16">
        <v>44333</v>
      </c>
      <c r="B123" s="13" t="s">
        <v>434</v>
      </c>
      <c r="C123" s="13" t="s">
        <v>395</v>
      </c>
      <c r="D123" s="13" t="s">
        <v>396</v>
      </c>
      <c r="E123" s="14" t="s">
        <v>241</v>
      </c>
      <c r="F123" s="15"/>
      <c r="G123" s="27">
        <v>2465</v>
      </c>
      <c r="H123" s="27">
        <f t="shared" si="1"/>
        <v>574051.64999999991</v>
      </c>
      <c r="I123" s="5"/>
    </row>
    <row r="124" spans="1:9" ht="17.45" customHeight="1">
      <c r="A124" s="16">
        <v>44333</v>
      </c>
      <c r="B124" s="13" t="s">
        <v>434</v>
      </c>
      <c r="C124" s="13" t="s">
        <v>389</v>
      </c>
      <c r="D124" s="13" t="s">
        <v>390</v>
      </c>
      <c r="E124" s="14" t="s">
        <v>242</v>
      </c>
      <c r="F124" s="15"/>
      <c r="G124" s="27">
        <v>15766.8</v>
      </c>
      <c r="H124" s="27">
        <f t="shared" si="1"/>
        <v>558284.84999999986</v>
      </c>
      <c r="I124" s="5"/>
    </row>
    <row r="125" spans="1:9" ht="17.45" customHeight="1">
      <c r="A125" s="16">
        <v>44333</v>
      </c>
      <c r="B125" s="13" t="s">
        <v>434</v>
      </c>
      <c r="C125" s="13" t="s">
        <v>397</v>
      </c>
      <c r="D125" s="13" t="s">
        <v>398</v>
      </c>
      <c r="E125" s="14" t="s">
        <v>243</v>
      </c>
      <c r="F125" s="15"/>
      <c r="G125" s="27">
        <v>4692.5</v>
      </c>
      <c r="H125" s="27">
        <f t="shared" si="1"/>
        <v>553592.34999999986</v>
      </c>
      <c r="I125" s="5"/>
    </row>
    <row r="126" spans="1:9" ht="17.45" customHeight="1">
      <c r="A126" s="16">
        <v>44333</v>
      </c>
      <c r="B126" s="13" t="s">
        <v>429</v>
      </c>
      <c r="C126" s="13" t="s">
        <v>405</v>
      </c>
      <c r="D126" s="13" t="s">
        <v>406</v>
      </c>
      <c r="E126" s="14" t="s">
        <v>244</v>
      </c>
      <c r="F126" s="15"/>
      <c r="G126" s="27">
        <v>189.06</v>
      </c>
      <c r="H126" s="27">
        <f t="shared" si="1"/>
        <v>553403.2899999998</v>
      </c>
      <c r="I126" s="5"/>
    </row>
    <row r="127" spans="1:9" ht="17.45" customHeight="1">
      <c r="A127" s="16">
        <v>44333</v>
      </c>
      <c r="B127" s="13" t="s">
        <v>429</v>
      </c>
      <c r="C127" s="13" t="s">
        <v>405</v>
      </c>
      <c r="D127" s="13" t="s">
        <v>406</v>
      </c>
      <c r="E127" s="14" t="s">
        <v>245</v>
      </c>
      <c r="F127" s="15"/>
      <c r="G127" s="27">
        <v>286.44</v>
      </c>
      <c r="H127" s="27">
        <f t="shared" si="1"/>
        <v>553116.84999999986</v>
      </c>
      <c r="I127" s="5"/>
    </row>
    <row r="128" spans="1:9" ht="17.25" customHeight="1">
      <c r="A128" s="16">
        <v>44333</v>
      </c>
      <c r="B128" s="13" t="s">
        <v>430</v>
      </c>
      <c r="C128" s="13" t="s">
        <v>303</v>
      </c>
      <c r="D128" s="13" t="s">
        <v>304</v>
      </c>
      <c r="E128" s="14" t="s">
        <v>246</v>
      </c>
      <c r="F128" s="15"/>
      <c r="G128" s="27">
        <v>1230</v>
      </c>
      <c r="H128" s="27">
        <f t="shared" si="1"/>
        <v>551886.84999999986</v>
      </c>
      <c r="I128" s="5"/>
    </row>
    <row r="129" spans="1:9" ht="17.45" customHeight="1">
      <c r="A129" s="16">
        <v>44333</v>
      </c>
      <c r="B129" s="13" t="s">
        <v>430</v>
      </c>
      <c r="C129" s="13" t="s">
        <v>356</v>
      </c>
      <c r="D129" s="13" t="s">
        <v>357</v>
      </c>
      <c r="E129" s="14" t="s">
        <v>247</v>
      </c>
      <c r="F129" s="15"/>
      <c r="G129" s="27">
        <v>1248.7</v>
      </c>
      <c r="H129" s="27">
        <f t="shared" si="1"/>
        <v>550638.14999999991</v>
      </c>
      <c r="I129" s="5"/>
    </row>
    <row r="130" spans="1:9" ht="17.45" customHeight="1">
      <c r="A130" s="16">
        <v>44333</v>
      </c>
      <c r="B130" s="13" t="s">
        <v>434</v>
      </c>
      <c r="C130" s="13" t="s">
        <v>377</v>
      </c>
      <c r="D130" s="13" t="s">
        <v>378</v>
      </c>
      <c r="E130" s="14" t="s">
        <v>308</v>
      </c>
      <c r="F130" s="15"/>
      <c r="G130" s="27">
        <v>3774.68</v>
      </c>
      <c r="H130" s="27">
        <f t="shared" si="1"/>
        <v>546863.46999999986</v>
      </c>
      <c r="I130" s="5"/>
    </row>
    <row r="131" spans="1:9" ht="17.45" customHeight="1">
      <c r="A131" s="16">
        <v>44333</v>
      </c>
      <c r="B131" s="13" t="s">
        <v>429</v>
      </c>
      <c r="C131" s="13" t="s">
        <v>404</v>
      </c>
      <c r="D131" s="13" t="s">
        <v>403</v>
      </c>
      <c r="E131" s="14" t="s">
        <v>308</v>
      </c>
      <c r="F131" s="15"/>
      <c r="G131" s="27">
        <v>1579</v>
      </c>
      <c r="H131" s="27">
        <f t="shared" si="1"/>
        <v>545284.46999999986</v>
      </c>
      <c r="I131" s="5"/>
    </row>
    <row r="132" spans="1:9" ht="17.45" customHeight="1">
      <c r="A132" s="16">
        <v>44333</v>
      </c>
      <c r="B132" s="13" t="s">
        <v>428</v>
      </c>
      <c r="C132" s="13" t="s">
        <v>306</v>
      </c>
      <c r="D132" s="13" t="s">
        <v>307</v>
      </c>
      <c r="E132" s="14" t="s">
        <v>308</v>
      </c>
      <c r="F132" s="15"/>
      <c r="G132" s="27">
        <v>7.5</v>
      </c>
      <c r="H132" s="27">
        <f t="shared" si="1"/>
        <v>545276.96999999986</v>
      </c>
      <c r="I132" s="5"/>
    </row>
    <row r="133" spans="1:9" ht="17.45" customHeight="1">
      <c r="A133" s="16">
        <v>44334</v>
      </c>
      <c r="B133" s="13" t="s">
        <v>433</v>
      </c>
      <c r="C133" s="13" t="s">
        <v>391</v>
      </c>
      <c r="D133" s="13" t="s">
        <v>392</v>
      </c>
      <c r="E133" s="14" t="s">
        <v>248</v>
      </c>
      <c r="F133" s="15"/>
      <c r="G133" s="27">
        <v>3600</v>
      </c>
      <c r="H133" s="27">
        <f t="shared" si="1"/>
        <v>541676.96999999986</v>
      </c>
      <c r="I133" s="5"/>
    </row>
    <row r="134" spans="1:9" ht="17.45" customHeight="1">
      <c r="A134" s="16">
        <v>44334</v>
      </c>
      <c r="B134" s="13" t="s">
        <v>434</v>
      </c>
      <c r="C134" s="13" t="s">
        <v>348</v>
      </c>
      <c r="D134" s="13" t="s">
        <v>349</v>
      </c>
      <c r="E134" s="14" t="s">
        <v>249</v>
      </c>
      <c r="F134" s="15"/>
      <c r="G134" s="27">
        <v>1644.3</v>
      </c>
      <c r="H134" s="27">
        <f t="shared" si="1"/>
        <v>540032.66999999981</v>
      </c>
      <c r="I134" s="5"/>
    </row>
    <row r="135" spans="1:9" ht="17.45" customHeight="1">
      <c r="A135" s="16">
        <v>44334</v>
      </c>
      <c r="B135" s="13" t="s">
        <v>428</v>
      </c>
      <c r="C135" s="13" t="s">
        <v>306</v>
      </c>
      <c r="D135" s="13" t="s">
        <v>307</v>
      </c>
      <c r="E135" s="14" t="s">
        <v>308</v>
      </c>
      <c r="F135" s="15"/>
      <c r="G135" s="27">
        <v>75</v>
      </c>
      <c r="H135" s="27">
        <f t="shared" si="1"/>
        <v>539957.66999999981</v>
      </c>
      <c r="I135" s="5"/>
    </row>
    <row r="136" spans="1:9" ht="17.45" customHeight="1">
      <c r="A136" s="16">
        <v>44335</v>
      </c>
      <c r="B136" s="13" t="s">
        <v>434</v>
      </c>
      <c r="C136" s="13" t="s">
        <v>407</v>
      </c>
      <c r="D136" s="13" t="s">
        <v>408</v>
      </c>
      <c r="E136" s="14" t="s">
        <v>250</v>
      </c>
      <c r="F136" s="15"/>
      <c r="G136" s="27">
        <v>526.5</v>
      </c>
      <c r="H136" s="27">
        <f t="shared" si="1"/>
        <v>539431.16999999981</v>
      </c>
      <c r="I136" s="5"/>
    </row>
    <row r="137" spans="1:9" ht="17.45" customHeight="1">
      <c r="A137" s="16">
        <v>44335</v>
      </c>
      <c r="B137" s="13" t="s">
        <v>433</v>
      </c>
      <c r="C137" s="13" t="s">
        <v>352</v>
      </c>
      <c r="D137" s="13" t="s">
        <v>353</v>
      </c>
      <c r="E137" s="14" t="s">
        <v>251</v>
      </c>
      <c r="F137" s="15"/>
      <c r="G137" s="27">
        <v>2241.52</v>
      </c>
      <c r="H137" s="27">
        <f t="shared" si="1"/>
        <v>537189.64999999979</v>
      </c>
      <c r="I137" s="5"/>
    </row>
    <row r="138" spans="1:9" ht="17.45" customHeight="1">
      <c r="A138" s="16">
        <v>44335</v>
      </c>
      <c r="B138" s="13" t="s">
        <v>432</v>
      </c>
      <c r="C138" s="13" t="s">
        <v>367</v>
      </c>
      <c r="D138" s="13" t="s">
        <v>368</v>
      </c>
      <c r="E138" s="14" t="s">
        <v>179</v>
      </c>
      <c r="F138" s="15"/>
      <c r="G138" s="27">
        <v>345</v>
      </c>
      <c r="H138" s="27">
        <f t="shared" ref="H138:H198" si="2">H137+F138-G138</f>
        <v>536844.64999999979</v>
      </c>
      <c r="I138" s="5"/>
    </row>
    <row r="139" spans="1:9" ht="17.45" customHeight="1">
      <c r="A139" s="16">
        <v>44335</v>
      </c>
      <c r="B139" s="13" t="s">
        <v>432</v>
      </c>
      <c r="C139" s="13" t="s">
        <v>367</v>
      </c>
      <c r="D139" s="13" t="s">
        <v>401</v>
      </c>
      <c r="E139" s="14" t="s">
        <v>254</v>
      </c>
      <c r="F139" s="15"/>
      <c r="G139" s="27">
        <v>155</v>
      </c>
      <c r="H139" s="27">
        <f t="shared" si="2"/>
        <v>536689.64999999979</v>
      </c>
      <c r="I139" s="5"/>
    </row>
    <row r="140" spans="1:9" ht="17.45" customHeight="1">
      <c r="A140" s="16">
        <v>44335</v>
      </c>
      <c r="B140" s="13" t="s">
        <v>430</v>
      </c>
      <c r="C140" s="13" t="s">
        <v>399</v>
      </c>
      <c r="D140" s="13" t="s">
        <v>400</v>
      </c>
      <c r="E140" s="14" t="s">
        <v>252</v>
      </c>
      <c r="F140" s="15"/>
      <c r="G140" s="27">
        <v>273</v>
      </c>
      <c r="H140" s="27">
        <f t="shared" si="2"/>
        <v>536416.64999999979</v>
      </c>
      <c r="I140" s="5"/>
    </row>
    <row r="141" spans="1:9" ht="17.45" customHeight="1">
      <c r="A141" s="16">
        <v>44335</v>
      </c>
      <c r="B141" s="13" t="s">
        <v>428</v>
      </c>
      <c r="C141" s="13" t="s">
        <v>306</v>
      </c>
      <c r="D141" s="13" t="s">
        <v>307</v>
      </c>
      <c r="E141" s="14" t="s">
        <v>308</v>
      </c>
      <c r="F141" s="15"/>
      <c r="G141" s="27">
        <v>7.5</v>
      </c>
      <c r="H141" s="27">
        <f t="shared" si="2"/>
        <v>536409.14999999979</v>
      </c>
      <c r="I141" s="5"/>
    </row>
    <row r="142" spans="1:9" ht="17.45" customHeight="1">
      <c r="A142" s="16">
        <v>44336</v>
      </c>
      <c r="B142" s="13" t="s">
        <v>429</v>
      </c>
      <c r="C142" s="13" t="s">
        <v>354</v>
      </c>
      <c r="D142" s="13" t="s">
        <v>355</v>
      </c>
      <c r="E142" s="14" t="s">
        <v>262</v>
      </c>
      <c r="F142" s="15"/>
      <c r="G142" s="27">
        <v>6575</v>
      </c>
      <c r="H142" s="27">
        <f t="shared" si="2"/>
        <v>529834.14999999979</v>
      </c>
      <c r="I142" s="5"/>
    </row>
    <row r="143" spans="1:9" ht="17.45" customHeight="1">
      <c r="A143" s="16">
        <v>44336</v>
      </c>
      <c r="B143" s="13" t="s">
        <v>429</v>
      </c>
      <c r="C143" s="13" t="s">
        <v>354</v>
      </c>
      <c r="D143" s="13" t="s">
        <v>355</v>
      </c>
      <c r="E143" s="14" t="s">
        <v>263</v>
      </c>
      <c r="F143" s="15"/>
      <c r="G143" s="27">
        <v>1315</v>
      </c>
      <c r="H143" s="27">
        <f t="shared" si="2"/>
        <v>528519.14999999979</v>
      </c>
      <c r="I143" s="5"/>
    </row>
    <row r="144" spans="1:9" ht="17.45" customHeight="1">
      <c r="A144" s="16">
        <v>44336</v>
      </c>
      <c r="B144" s="13" t="s">
        <v>429</v>
      </c>
      <c r="C144" s="13" t="s">
        <v>354</v>
      </c>
      <c r="D144" s="13" t="s">
        <v>355</v>
      </c>
      <c r="E144" s="14" t="s">
        <v>264</v>
      </c>
      <c r="F144" s="15"/>
      <c r="G144" s="27">
        <v>6575</v>
      </c>
      <c r="H144" s="27">
        <f t="shared" si="2"/>
        <v>521944.14999999979</v>
      </c>
      <c r="I144" s="5"/>
    </row>
    <row r="145" spans="1:9" ht="17.45" customHeight="1">
      <c r="A145" s="16">
        <v>44336</v>
      </c>
      <c r="B145" s="13" t="s">
        <v>429</v>
      </c>
      <c r="C145" s="13" t="s">
        <v>354</v>
      </c>
      <c r="D145" s="13" t="s">
        <v>355</v>
      </c>
      <c r="E145" s="14" t="s">
        <v>265</v>
      </c>
      <c r="F145" s="15"/>
      <c r="G145" s="27">
        <v>14192.47</v>
      </c>
      <c r="H145" s="27">
        <f t="shared" si="2"/>
        <v>507751.67999999982</v>
      </c>
      <c r="I145" s="5"/>
    </row>
    <row r="146" spans="1:9" ht="17.45" customHeight="1">
      <c r="A146" s="16">
        <v>44336</v>
      </c>
      <c r="B146" s="13" t="s">
        <v>429</v>
      </c>
      <c r="C146" s="13" t="s">
        <v>354</v>
      </c>
      <c r="D146" s="13" t="s">
        <v>355</v>
      </c>
      <c r="E146" s="14" t="s">
        <v>266</v>
      </c>
      <c r="F146" s="15"/>
      <c r="G146" s="27">
        <v>2630</v>
      </c>
      <c r="H146" s="27">
        <f t="shared" si="2"/>
        <v>505121.67999999982</v>
      </c>
      <c r="I146" s="5"/>
    </row>
    <row r="147" spans="1:9" ht="17.45" customHeight="1">
      <c r="A147" s="16">
        <v>44336</v>
      </c>
      <c r="B147" s="13" t="s">
        <v>429</v>
      </c>
      <c r="C147" s="13" t="s">
        <v>354</v>
      </c>
      <c r="D147" s="13" t="s">
        <v>355</v>
      </c>
      <c r="E147" s="14" t="s">
        <v>267</v>
      </c>
      <c r="F147" s="15"/>
      <c r="G147" s="27">
        <v>21040</v>
      </c>
      <c r="H147" s="27">
        <f t="shared" si="2"/>
        <v>484081.67999999982</v>
      </c>
      <c r="I147" s="5"/>
    </row>
    <row r="148" spans="1:9" ht="17.45" customHeight="1">
      <c r="A148" s="16">
        <v>44336</v>
      </c>
      <c r="B148" s="13" t="s">
        <v>429</v>
      </c>
      <c r="C148" s="13" t="s">
        <v>354</v>
      </c>
      <c r="D148" s="13" t="s">
        <v>355</v>
      </c>
      <c r="E148" s="14" t="s">
        <v>268</v>
      </c>
      <c r="F148" s="15"/>
      <c r="G148" s="27">
        <v>20363.09</v>
      </c>
      <c r="H148" s="27">
        <f t="shared" si="2"/>
        <v>463718.58999999979</v>
      </c>
      <c r="I148" s="5"/>
    </row>
    <row r="149" spans="1:9" ht="17.45" customHeight="1">
      <c r="A149" s="16">
        <v>44336</v>
      </c>
      <c r="B149" s="13" t="s">
        <v>429</v>
      </c>
      <c r="C149" s="13" t="s">
        <v>354</v>
      </c>
      <c r="D149" s="13" t="s">
        <v>355</v>
      </c>
      <c r="E149" s="14" t="s">
        <v>269</v>
      </c>
      <c r="F149" s="15"/>
      <c r="G149" s="27">
        <v>3085.32</v>
      </c>
      <c r="H149" s="27">
        <f t="shared" si="2"/>
        <v>460633.26999999979</v>
      </c>
      <c r="I149" s="5"/>
    </row>
    <row r="150" spans="1:9" ht="17.45" customHeight="1">
      <c r="A150" s="16">
        <v>44336</v>
      </c>
      <c r="B150" s="13" t="s">
        <v>429</v>
      </c>
      <c r="C150" s="13" t="s">
        <v>354</v>
      </c>
      <c r="D150" s="13" t="s">
        <v>355</v>
      </c>
      <c r="E150" s="14" t="s">
        <v>178</v>
      </c>
      <c r="F150" s="15"/>
      <c r="G150" s="27">
        <v>572.03</v>
      </c>
      <c r="H150" s="27">
        <f t="shared" si="2"/>
        <v>460061.23999999976</v>
      </c>
      <c r="I150" s="5"/>
    </row>
    <row r="151" spans="1:9" ht="17.45" customHeight="1">
      <c r="A151" s="16">
        <v>44336</v>
      </c>
      <c r="B151" s="13" t="s">
        <v>429</v>
      </c>
      <c r="C151" s="13" t="s">
        <v>354</v>
      </c>
      <c r="D151" s="13" t="s">
        <v>355</v>
      </c>
      <c r="E151" s="14" t="s">
        <v>270</v>
      </c>
      <c r="F151" s="15"/>
      <c r="G151" s="27">
        <v>1315</v>
      </c>
      <c r="H151" s="27">
        <f t="shared" si="2"/>
        <v>458746.23999999976</v>
      </c>
      <c r="I151" s="5"/>
    </row>
    <row r="152" spans="1:9" ht="17.45" customHeight="1">
      <c r="A152" s="16">
        <v>44336</v>
      </c>
      <c r="B152" s="13" t="s">
        <v>429</v>
      </c>
      <c r="C152" s="13" t="s">
        <v>354</v>
      </c>
      <c r="D152" s="13" t="s">
        <v>355</v>
      </c>
      <c r="E152" s="14" t="s">
        <v>271</v>
      </c>
      <c r="F152" s="15"/>
      <c r="G152" s="27">
        <v>10520</v>
      </c>
      <c r="H152" s="27">
        <f t="shared" si="2"/>
        <v>448226.23999999976</v>
      </c>
      <c r="I152" s="5"/>
    </row>
    <row r="153" spans="1:9" ht="17.45" customHeight="1">
      <c r="A153" s="16">
        <v>44336</v>
      </c>
      <c r="B153" s="13" t="s">
        <v>429</v>
      </c>
      <c r="C153" s="13" t="s">
        <v>354</v>
      </c>
      <c r="D153" s="13" t="s">
        <v>355</v>
      </c>
      <c r="E153" s="14" t="s">
        <v>272</v>
      </c>
      <c r="F153" s="15"/>
      <c r="G153" s="27">
        <v>6575</v>
      </c>
      <c r="H153" s="27">
        <f t="shared" si="2"/>
        <v>441651.23999999976</v>
      </c>
      <c r="I153" s="5"/>
    </row>
    <row r="154" spans="1:9" ht="17.45" customHeight="1">
      <c r="A154" s="16">
        <v>44336</v>
      </c>
      <c r="B154" s="13" t="s">
        <v>429</v>
      </c>
      <c r="C154" s="13" t="s">
        <v>354</v>
      </c>
      <c r="D154" s="13" t="s">
        <v>355</v>
      </c>
      <c r="E154" s="14" t="s">
        <v>273</v>
      </c>
      <c r="F154" s="15"/>
      <c r="G154" s="27">
        <v>24327.49</v>
      </c>
      <c r="H154" s="27">
        <f t="shared" si="2"/>
        <v>417323.74999999977</v>
      </c>
      <c r="I154" s="5"/>
    </row>
    <row r="155" spans="1:9" ht="17.45" customHeight="1">
      <c r="A155" s="16">
        <v>44336</v>
      </c>
      <c r="B155" s="13" t="s">
        <v>429</v>
      </c>
      <c r="C155" s="13" t="s">
        <v>354</v>
      </c>
      <c r="D155" s="13" t="s">
        <v>355</v>
      </c>
      <c r="E155" s="14" t="s">
        <v>274</v>
      </c>
      <c r="F155" s="15"/>
      <c r="G155" s="27">
        <v>1234.1300000000001</v>
      </c>
      <c r="H155" s="27">
        <f t="shared" si="2"/>
        <v>416089.61999999976</v>
      </c>
      <c r="I155" s="5"/>
    </row>
    <row r="156" spans="1:9" ht="17.45" customHeight="1">
      <c r="A156" s="16">
        <v>44336</v>
      </c>
      <c r="B156" s="13" t="s">
        <v>429</v>
      </c>
      <c r="C156" s="13" t="s">
        <v>354</v>
      </c>
      <c r="D156" s="13" t="s">
        <v>355</v>
      </c>
      <c r="E156" s="14" t="s">
        <v>270</v>
      </c>
      <c r="F156" s="15"/>
      <c r="G156" s="27">
        <v>3945</v>
      </c>
      <c r="H156" s="27">
        <f t="shared" si="2"/>
        <v>412144.61999999976</v>
      </c>
      <c r="I156" s="5"/>
    </row>
    <row r="157" spans="1:9" ht="17.45" customHeight="1">
      <c r="A157" s="16">
        <v>44336</v>
      </c>
      <c r="B157" s="13" t="s">
        <v>429</v>
      </c>
      <c r="C157" s="13" t="s">
        <v>354</v>
      </c>
      <c r="D157" s="13" t="s">
        <v>355</v>
      </c>
      <c r="E157" s="14" t="s">
        <v>275</v>
      </c>
      <c r="F157" s="15"/>
      <c r="G157" s="27">
        <v>1315</v>
      </c>
      <c r="H157" s="27">
        <f t="shared" si="2"/>
        <v>410829.61999999976</v>
      </c>
      <c r="I157" s="5"/>
    </row>
    <row r="158" spans="1:9" ht="17.45" customHeight="1">
      <c r="A158" s="16">
        <v>44336</v>
      </c>
      <c r="B158" s="13" t="s">
        <v>429</v>
      </c>
      <c r="C158" s="13" t="s">
        <v>354</v>
      </c>
      <c r="D158" s="13" t="s">
        <v>355</v>
      </c>
      <c r="E158" s="14" t="s">
        <v>276</v>
      </c>
      <c r="F158" s="15"/>
      <c r="G158" s="27">
        <v>7890</v>
      </c>
      <c r="H158" s="27">
        <f t="shared" si="2"/>
        <v>402939.61999999976</v>
      </c>
      <c r="I158" s="5"/>
    </row>
    <row r="159" spans="1:9" ht="17.45" customHeight="1">
      <c r="A159" s="16">
        <v>44336</v>
      </c>
      <c r="B159" s="13" t="s">
        <v>429</v>
      </c>
      <c r="C159" s="13" t="s">
        <v>354</v>
      </c>
      <c r="D159" s="13" t="s">
        <v>355</v>
      </c>
      <c r="E159" s="14" t="s">
        <v>277</v>
      </c>
      <c r="F159" s="15"/>
      <c r="G159" s="27">
        <v>1234.1300000000001</v>
      </c>
      <c r="H159" s="27">
        <f t="shared" si="2"/>
        <v>401705.48999999976</v>
      </c>
      <c r="I159" s="5"/>
    </row>
    <row r="160" spans="1:9" ht="17.45" customHeight="1">
      <c r="A160" s="16">
        <v>44336</v>
      </c>
      <c r="B160" s="13" t="s">
        <v>429</v>
      </c>
      <c r="C160" s="13" t="s">
        <v>354</v>
      </c>
      <c r="D160" s="13" t="s">
        <v>355</v>
      </c>
      <c r="E160" s="14" t="s">
        <v>278</v>
      </c>
      <c r="F160" s="15"/>
      <c r="G160" s="27">
        <v>1315</v>
      </c>
      <c r="H160" s="27">
        <f t="shared" si="2"/>
        <v>400390.48999999976</v>
      </c>
      <c r="I160" s="5"/>
    </row>
    <row r="161" spans="1:9" ht="17.45" customHeight="1">
      <c r="A161" s="16">
        <v>44336</v>
      </c>
      <c r="B161" s="13" t="s">
        <v>429</v>
      </c>
      <c r="C161" s="13" t="s">
        <v>354</v>
      </c>
      <c r="D161" s="13" t="s">
        <v>355</v>
      </c>
      <c r="E161" s="14" t="s">
        <v>279</v>
      </c>
      <c r="F161" s="15"/>
      <c r="G161" s="27">
        <v>13150</v>
      </c>
      <c r="H161" s="27">
        <f t="shared" si="2"/>
        <v>387240.48999999976</v>
      </c>
      <c r="I161" s="5"/>
    </row>
    <row r="162" spans="1:9" ht="17.45" customHeight="1">
      <c r="A162" s="16">
        <v>44336</v>
      </c>
      <c r="B162" s="13" t="s">
        <v>429</v>
      </c>
      <c r="C162" s="13" t="s">
        <v>354</v>
      </c>
      <c r="D162" s="13" t="s">
        <v>355</v>
      </c>
      <c r="E162" s="14" t="s">
        <v>280</v>
      </c>
      <c r="F162" s="15"/>
      <c r="G162" s="27">
        <v>11562.5</v>
      </c>
      <c r="H162" s="27">
        <f t="shared" si="2"/>
        <v>375677.98999999976</v>
      </c>
      <c r="I162" s="5"/>
    </row>
    <row r="163" spans="1:9" ht="17.45" customHeight="1">
      <c r="A163" s="16">
        <v>44336</v>
      </c>
      <c r="B163" s="13" t="s">
        <v>431</v>
      </c>
      <c r="C163" s="13" t="s">
        <v>414</v>
      </c>
      <c r="D163" s="13" t="s">
        <v>410</v>
      </c>
      <c r="E163" s="14" t="s">
        <v>282</v>
      </c>
      <c r="F163" s="15"/>
      <c r="G163" s="27">
        <v>4800</v>
      </c>
      <c r="H163" s="27">
        <f t="shared" si="2"/>
        <v>370877.98999999976</v>
      </c>
      <c r="I163" s="5"/>
    </row>
    <row r="164" spans="1:9" ht="17.45" customHeight="1">
      <c r="A164" s="16">
        <v>44336</v>
      </c>
      <c r="B164" s="13" t="s">
        <v>429</v>
      </c>
      <c r="C164" s="13" t="s">
        <v>411</v>
      </c>
      <c r="D164" s="13" t="s">
        <v>412</v>
      </c>
      <c r="E164" s="14" t="s">
        <v>308</v>
      </c>
      <c r="F164" s="15"/>
      <c r="G164" s="27">
        <v>55330.26</v>
      </c>
      <c r="H164" s="27">
        <f t="shared" si="2"/>
        <v>315547.72999999975</v>
      </c>
      <c r="I164" s="5"/>
    </row>
    <row r="165" spans="1:9" ht="17.45" customHeight="1">
      <c r="A165" s="16">
        <v>44336</v>
      </c>
      <c r="B165" s="13" t="s">
        <v>429</v>
      </c>
      <c r="C165" s="13" t="s">
        <v>411</v>
      </c>
      <c r="D165" s="13" t="s">
        <v>412</v>
      </c>
      <c r="E165" s="14" t="s">
        <v>308</v>
      </c>
      <c r="F165" s="15"/>
      <c r="G165" s="27">
        <v>1836.81</v>
      </c>
      <c r="H165" s="27">
        <f t="shared" si="2"/>
        <v>313710.91999999975</v>
      </c>
      <c r="I165" s="5"/>
    </row>
    <row r="166" spans="1:9" ht="17.45" customHeight="1">
      <c r="A166" s="16">
        <v>44336</v>
      </c>
      <c r="B166" s="13" t="s">
        <v>429</v>
      </c>
      <c r="C166" s="13" t="s">
        <v>413</v>
      </c>
      <c r="D166" s="13" t="s">
        <v>75</v>
      </c>
      <c r="E166" s="14" t="s">
        <v>308</v>
      </c>
      <c r="F166" s="15"/>
      <c r="G166" s="27">
        <v>3858.31</v>
      </c>
      <c r="H166" s="27">
        <f t="shared" si="2"/>
        <v>309852.60999999975</v>
      </c>
      <c r="I166" s="5"/>
    </row>
    <row r="167" spans="1:9" ht="17.45" customHeight="1">
      <c r="A167" s="16">
        <v>44336</v>
      </c>
      <c r="B167" s="13" t="s">
        <v>431</v>
      </c>
      <c r="C167" s="13" t="s">
        <v>409</v>
      </c>
      <c r="D167" s="13" t="s">
        <v>415</v>
      </c>
      <c r="E167" s="14" t="s">
        <v>281</v>
      </c>
      <c r="F167" s="15"/>
      <c r="G167" s="27">
        <v>543.5</v>
      </c>
      <c r="H167" s="27">
        <f t="shared" si="2"/>
        <v>309309.10999999975</v>
      </c>
      <c r="I167" s="5"/>
    </row>
    <row r="168" spans="1:9" ht="17.45" customHeight="1">
      <c r="A168" s="16">
        <v>44336</v>
      </c>
      <c r="B168" s="13" t="s">
        <v>429</v>
      </c>
      <c r="C168" s="13" t="s">
        <v>350</v>
      </c>
      <c r="D168" s="13" t="s">
        <v>416</v>
      </c>
      <c r="E168" s="14" t="s">
        <v>308</v>
      </c>
      <c r="F168" s="15"/>
      <c r="G168" s="27">
        <v>242.06</v>
      </c>
      <c r="H168" s="27">
        <f t="shared" si="2"/>
        <v>309067.04999999976</v>
      </c>
      <c r="I168" s="5"/>
    </row>
    <row r="169" spans="1:9" ht="17.45" customHeight="1">
      <c r="A169" s="16">
        <v>44336</v>
      </c>
      <c r="B169" s="13" t="s">
        <v>429</v>
      </c>
      <c r="C169" s="13" t="s">
        <v>350</v>
      </c>
      <c r="D169" s="13" t="s">
        <v>416</v>
      </c>
      <c r="E169" s="14" t="s">
        <v>308</v>
      </c>
      <c r="F169" s="15"/>
      <c r="G169" s="27">
        <v>198.28</v>
      </c>
      <c r="H169" s="27">
        <f t="shared" si="2"/>
        <v>308868.76999999973</v>
      </c>
      <c r="I169" s="5"/>
    </row>
    <row r="170" spans="1:9" ht="17.45" customHeight="1">
      <c r="A170" s="16">
        <v>44336</v>
      </c>
      <c r="B170" s="13" t="s">
        <v>429</v>
      </c>
      <c r="C170" s="13" t="s">
        <v>350</v>
      </c>
      <c r="D170" s="13" t="s">
        <v>416</v>
      </c>
      <c r="E170" s="14" t="s">
        <v>308</v>
      </c>
      <c r="F170" s="15"/>
      <c r="G170" s="27">
        <v>39.79</v>
      </c>
      <c r="H170" s="27">
        <f t="shared" si="2"/>
        <v>308828.97999999975</v>
      </c>
      <c r="I170" s="5"/>
    </row>
    <row r="171" spans="1:9" ht="17.45" customHeight="1">
      <c r="A171" s="16">
        <v>44336</v>
      </c>
      <c r="B171" s="13" t="s">
        <v>429</v>
      </c>
      <c r="C171" s="13" t="s">
        <v>350</v>
      </c>
      <c r="D171" s="13" t="s">
        <v>416</v>
      </c>
      <c r="E171" s="14" t="s">
        <v>308</v>
      </c>
      <c r="F171" s="15"/>
      <c r="G171" s="27">
        <v>22.05</v>
      </c>
      <c r="H171" s="27">
        <f t="shared" si="2"/>
        <v>308806.92999999976</v>
      </c>
      <c r="I171" s="5"/>
    </row>
    <row r="172" spans="1:9" ht="17.45" customHeight="1">
      <c r="A172" s="16">
        <v>44336</v>
      </c>
      <c r="B172" s="13" t="s">
        <v>429</v>
      </c>
      <c r="C172" s="13" t="s">
        <v>350</v>
      </c>
      <c r="D172" s="13" t="s">
        <v>416</v>
      </c>
      <c r="E172" s="14" t="s">
        <v>308</v>
      </c>
      <c r="F172" s="15"/>
      <c r="G172" s="27">
        <v>1088.5899999999999</v>
      </c>
      <c r="H172" s="27">
        <f t="shared" si="2"/>
        <v>307718.33999999973</v>
      </c>
      <c r="I172" s="5"/>
    </row>
    <row r="173" spans="1:9" ht="17.45" customHeight="1">
      <c r="A173" s="16">
        <v>44336</v>
      </c>
      <c r="B173" s="13" t="s">
        <v>429</v>
      </c>
      <c r="C173" s="13" t="s">
        <v>350</v>
      </c>
      <c r="D173" s="13" t="s">
        <v>416</v>
      </c>
      <c r="E173" s="14" t="s">
        <v>308</v>
      </c>
      <c r="F173" s="15"/>
      <c r="G173" s="27">
        <v>43.8</v>
      </c>
      <c r="H173" s="27">
        <f t="shared" si="2"/>
        <v>307674.53999999975</v>
      </c>
      <c r="I173" s="5"/>
    </row>
    <row r="174" spans="1:9" ht="17.45" customHeight="1">
      <c r="A174" s="16">
        <v>44336</v>
      </c>
      <c r="B174" s="13" t="s">
        <v>428</v>
      </c>
      <c r="C174" s="13" t="s">
        <v>373</v>
      </c>
      <c r="D174" s="13" t="s">
        <v>374</v>
      </c>
      <c r="E174" s="14" t="s">
        <v>308</v>
      </c>
      <c r="F174" s="15"/>
      <c r="G174" s="27">
        <v>2102.69</v>
      </c>
      <c r="H174" s="27">
        <f t="shared" si="2"/>
        <v>305571.84999999974</v>
      </c>
      <c r="I174" s="5"/>
    </row>
    <row r="175" spans="1:9" ht="17.45" customHeight="1">
      <c r="A175" s="16">
        <v>44336</v>
      </c>
      <c r="B175" s="13" t="s">
        <v>430</v>
      </c>
      <c r="C175" s="13" t="s">
        <v>303</v>
      </c>
      <c r="D175" s="13" t="s">
        <v>304</v>
      </c>
      <c r="E175" s="14" t="s">
        <v>283</v>
      </c>
      <c r="F175" s="15"/>
      <c r="G175" s="27">
        <v>1261.55</v>
      </c>
      <c r="H175" s="27">
        <f t="shared" si="2"/>
        <v>304310.29999999976</v>
      </c>
      <c r="I175" s="5"/>
    </row>
    <row r="176" spans="1:9" ht="17.45" customHeight="1">
      <c r="A176" s="16">
        <v>44336</v>
      </c>
      <c r="B176" s="13" t="s">
        <v>428</v>
      </c>
      <c r="C176" s="13" t="s">
        <v>306</v>
      </c>
      <c r="D176" s="13" t="s">
        <v>307</v>
      </c>
      <c r="E176" s="14" t="s">
        <v>308</v>
      </c>
      <c r="F176" s="15"/>
      <c r="G176" s="27">
        <v>102</v>
      </c>
      <c r="H176" s="27">
        <f t="shared" si="2"/>
        <v>304208.29999999976</v>
      </c>
      <c r="I176" s="5"/>
    </row>
    <row r="177" spans="1:9" ht="17.45" customHeight="1">
      <c r="A177" s="16">
        <v>44337</v>
      </c>
      <c r="B177" s="13" t="s">
        <v>430</v>
      </c>
      <c r="C177" s="13" t="s">
        <v>356</v>
      </c>
      <c r="D177" s="13" t="s">
        <v>357</v>
      </c>
      <c r="E177" s="14" t="s">
        <v>284</v>
      </c>
      <c r="F177" s="15"/>
      <c r="G177" s="27">
        <v>520</v>
      </c>
      <c r="H177" s="27">
        <f t="shared" si="2"/>
        <v>303688.29999999976</v>
      </c>
      <c r="I177" s="5"/>
    </row>
    <row r="178" spans="1:9" ht="17.45" customHeight="1">
      <c r="A178" s="16">
        <v>44337</v>
      </c>
      <c r="B178" s="13" t="s">
        <v>430</v>
      </c>
      <c r="C178" s="13" t="s">
        <v>356</v>
      </c>
      <c r="D178" s="13" t="s">
        <v>357</v>
      </c>
      <c r="E178" s="14" t="s">
        <v>285</v>
      </c>
      <c r="F178" s="15"/>
      <c r="G178" s="27">
        <v>520</v>
      </c>
      <c r="H178" s="27">
        <f t="shared" si="2"/>
        <v>303168.29999999976</v>
      </c>
      <c r="I178" s="5"/>
    </row>
    <row r="179" spans="1:9" ht="17.45" customHeight="1">
      <c r="A179" s="16">
        <v>44337</v>
      </c>
      <c r="B179" s="13" t="s">
        <v>428</v>
      </c>
      <c r="C179" s="13" t="s">
        <v>306</v>
      </c>
      <c r="D179" s="13" t="s">
        <v>307</v>
      </c>
      <c r="E179" s="14" t="s">
        <v>308</v>
      </c>
      <c r="F179" s="15"/>
      <c r="G179" s="27">
        <v>157.5</v>
      </c>
      <c r="H179" s="27">
        <f t="shared" si="2"/>
        <v>303010.79999999976</v>
      </c>
      <c r="I179" s="5"/>
    </row>
    <row r="180" spans="1:9" ht="17.45" customHeight="1">
      <c r="A180" s="16">
        <v>44340</v>
      </c>
      <c r="B180" s="13" t="s">
        <v>430</v>
      </c>
      <c r="C180" s="13" t="s">
        <v>303</v>
      </c>
      <c r="D180" s="13" t="s">
        <v>304</v>
      </c>
      <c r="E180" s="14" t="s">
        <v>218</v>
      </c>
      <c r="F180" s="15"/>
      <c r="G180" s="27">
        <v>2924.47</v>
      </c>
      <c r="H180" s="27">
        <f t="shared" si="2"/>
        <v>300086.32999999978</v>
      </c>
      <c r="I180" s="5"/>
    </row>
    <row r="181" spans="1:9" ht="17.45" customHeight="1">
      <c r="A181" s="16">
        <v>44340</v>
      </c>
      <c r="B181" s="13" t="s">
        <v>434</v>
      </c>
      <c r="C181" s="13" t="s">
        <v>417</v>
      </c>
      <c r="D181" s="13" t="s">
        <v>418</v>
      </c>
      <c r="E181" s="14" t="s">
        <v>289</v>
      </c>
      <c r="F181" s="15"/>
      <c r="G181" s="27">
        <v>465.55</v>
      </c>
      <c r="H181" s="27">
        <f t="shared" si="2"/>
        <v>299620.7799999998</v>
      </c>
      <c r="I181" s="5"/>
    </row>
    <row r="182" spans="1:9" ht="17.45" customHeight="1">
      <c r="A182" s="16">
        <v>44340</v>
      </c>
      <c r="B182" s="13" t="s">
        <v>430</v>
      </c>
      <c r="C182" s="13" t="s">
        <v>303</v>
      </c>
      <c r="D182" s="13" t="s">
        <v>304</v>
      </c>
      <c r="E182" s="14" t="s">
        <v>290</v>
      </c>
      <c r="F182" s="15"/>
      <c r="G182" s="27">
        <v>2084.21</v>
      </c>
      <c r="H182" s="27">
        <f t="shared" si="2"/>
        <v>297536.56999999977</v>
      </c>
      <c r="I182" s="5"/>
    </row>
    <row r="183" spans="1:9" ht="17.45" customHeight="1">
      <c r="A183" s="16">
        <v>44340</v>
      </c>
      <c r="B183" s="13" t="s">
        <v>428</v>
      </c>
      <c r="C183" s="13" t="s">
        <v>306</v>
      </c>
      <c r="D183" s="13" t="s">
        <v>307</v>
      </c>
      <c r="E183" s="14" t="s">
        <v>308</v>
      </c>
      <c r="F183" s="15"/>
      <c r="G183" s="27">
        <v>15</v>
      </c>
      <c r="H183" s="27">
        <f t="shared" si="2"/>
        <v>297521.56999999977</v>
      </c>
      <c r="I183" s="5"/>
    </row>
    <row r="184" spans="1:9" ht="17.45" customHeight="1">
      <c r="A184" s="16">
        <v>44341</v>
      </c>
      <c r="B184" s="13" t="s">
        <v>429</v>
      </c>
      <c r="C184" s="13" t="s">
        <v>419</v>
      </c>
      <c r="D184" s="13" t="s">
        <v>69</v>
      </c>
      <c r="E184" s="14" t="s">
        <v>308</v>
      </c>
      <c r="F184" s="15"/>
      <c r="G184" s="27">
        <v>1659.48</v>
      </c>
      <c r="H184" s="27">
        <f t="shared" si="2"/>
        <v>295862.08999999979</v>
      </c>
      <c r="I184" s="5"/>
    </row>
    <row r="185" spans="1:9" ht="17.45" customHeight="1">
      <c r="A185" s="16">
        <v>44341</v>
      </c>
      <c r="B185" s="13" t="s">
        <v>430</v>
      </c>
      <c r="C185" s="13" t="s">
        <v>303</v>
      </c>
      <c r="D185" s="13" t="s">
        <v>304</v>
      </c>
      <c r="E185" s="14" t="s">
        <v>291</v>
      </c>
      <c r="F185" s="15"/>
      <c r="G185" s="27">
        <v>109.88</v>
      </c>
      <c r="H185" s="27">
        <f t="shared" si="2"/>
        <v>295752.20999999979</v>
      </c>
      <c r="I185" s="5"/>
    </row>
    <row r="186" spans="1:9" ht="17.45" customHeight="1">
      <c r="A186" s="16">
        <v>44341</v>
      </c>
      <c r="B186" s="13" t="s">
        <v>434</v>
      </c>
      <c r="C186" s="13" t="s">
        <v>420</v>
      </c>
      <c r="D186" s="13" t="s">
        <v>421</v>
      </c>
      <c r="E186" s="14" t="s">
        <v>308</v>
      </c>
      <c r="F186" s="15"/>
      <c r="G186" s="27">
        <v>114.9</v>
      </c>
      <c r="H186" s="27">
        <f t="shared" si="2"/>
        <v>295637.30999999976</v>
      </c>
      <c r="I186" s="5"/>
    </row>
    <row r="187" spans="1:9" ht="17.45" customHeight="1">
      <c r="A187" s="16">
        <v>44341</v>
      </c>
      <c r="B187" s="13" t="s">
        <v>432</v>
      </c>
      <c r="C187" s="13" t="s">
        <v>369</v>
      </c>
      <c r="D187" s="13" t="s">
        <v>370</v>
      </c>
      <c r="E187" s="14" t="s">
        <v>292</v>
      </c>
      <c r="F187" s="15"/>
      <c r="G187" s="27">
        <v>150</v>
      </c>
      <c r="H187" s="27">
        <f t="shared" si="2"/>
        <v>295487.30999999976</v>
      </c>
      <c r="I187" s="5"/>
    </row>
    <row r="188" spans="1:9" ht="17.45" customHeight="1">
      <c r="A188" s="16">
        <v>44341</v>
      </c>
      <c r="B188" s="13" t="s">
        <v>428</v>
      </c>
      <c r="C188" s="13" t="s">
        <v>306</v>
      </c>
      <c r="D188" s="13" t="s">
        <v>307</v>
      </c>
      <c r="E188" s="14" t="s">
        <v>308</v>
      </c>
      <c r="F188" s="15"/>
      <c r="G188" s="27">
        <v>7.5</v>
      </c>
      <c r="H188" s="27">
        <f t="shared" si="2"/>
        <v>295479.80999999976</v>
      </c>
      <c r="I188" s="5"/>
    </row>
    <row r="189" spans="1:9" ht="17.45" customHeight="1">
      <c r="A189" s="16">
        <v>44342</v>
      </c>
      <c r="B189" s="13" t="s">
        <v>431</v>
      </c>
      <c r="C189" s="13" t="s">
        <v>422</v>
      </c>
      <c r="D189" s="13" t="s">
        <v>423</v>
      </c>
      <c r="E189" s="14" t="s">
        <v>308</v>
      </c>
      <c r="F189" s="15"/>
      <c r="G189" s="27">
        <v>10000</v>
      </c>
      <c r="H189" s="27">
        <f t="shared" si="2"/>
        <v>285479.80999999976</v>
      </c>
      <c r="I189" s="5"/>
    </row>
    <row r="190" spans="1:9" ht="17.45" customHeight="1">
      <c r="A190" s="16">
        <v>44343</v>
      </c>
      <c r="B190" s="13" t="s">
        <v>430</v>
      </c>
      <c r="C190" s="13" t="s">
        <v>303</v>
      </c>
      <c r="D190" s="13" t="s">
        <v>304</v>
      </c>
      <c r="E190" s="14" t="s">
        <v>293</v>
      </c>
      <c r="F190" s="15"/>
      <c r="G190" s="27">
        <v>1828.63</v>
      </c>
      <c r="H190" s="27">
        <f t="shared" si="2"/>
        <v>283651.17999999976</v>
      </c>
      <c r="I190" s="5"/>
    </row>
    <row r="191" spans="1:9" ht="17.45" customHeight="1">
      <c r="A191" s="16">
        <v>44343</v>
      </c>
      <c r="B191" s="13" t="s">
        <v>428</v>
      </c>
      <c r="C191" s="13" t="s">
        <v>306</v>
      </c>
      <c r="D191" s="13" t="s">
        <v>307</v>
      </c>
      <c r="E191" s="14" t="s">
        <v>308</v>
      </c>
      <c r="F191" s="15"/>
      <c r="G191" s="27">
        <v>7.5</v>
      </c>
      <c r="H191" s="27">
        <f t="shared" si="2"/>
        <v>283643.67999999976</v>
      </c>
      <c r="I191" s="5"/>
    </row>
    <row r="192" spans="1:9" ht="17.45" customHeight="1">
      <c r="A192" s="16">
        <v>44344</v>
      </c>
      <c r="B192" s="13" t="s">
        <v>363</v>
      </c>
      <c r="C192" s="13" t="s">
        <v>363</v>
      </c>
      <c r="D192" s="13" t="s">
        <v>365</v>
      </c>
      <c r="E192" s="14" t="s">
        <v>308</v>
      </c>
      <c r="F192" s="15"/>
      <c r="G192" s="27">
        <v>400</v>
      </c>
      <c r="H192" s="27">
        <f t="shared" si="2"/>
        <v>283243.67999999976</v>
      </c>
      <c r="I192" s="5"/>
    </row>
    <row r="193" spans="1:9" ht="17.45" customHeight="1">
      <c r="A193" s="16">
        <v>44344</v>
      </c>
      <c r="B193" s="13" t="s">
        <v>429</v>
      </c>
      <c r="C193" s="13" t="s">
        <v>350</v>
      </c>
      <c r="D193" s="13" t="s">
        <v>416</v>
      </c>
      <c r="E193" s="14" t="s">
        <v>308</v>
      </c>
      <c r="F193" s="15"/>
      <c r="G193" s="27">
        <v>2378.63</v>
      </c>
      <c r="H193" s="27">
        <f t="shared" si="2"/>
        <v>280865.04999999976</v>
      </c>
      <c r="I193" s="5"/>
    </row>
    <row r="194" spans="1:9" ht="17.45" customHeight="1">
      <c r="A194" s="16">
        <v>44344</v>
      </c>
      <c r="B194" s="13" t="s">
        <v>428</v>
      </c>
      <c r="C194" s="13" t="s">
        <v>306</v>
      </c>
      <c r="D194" s="13" t="s">
        <v>307</v>
      </c>
      <c r="E194" s="14" t="s">
        <v>308</v>
      </c>
      <c r="F194" s="15"/>
      <c r="G194" s="27">
        <v>7.5</v>
      </c>
      <c r="H194" s="27">
        <f t="shared" si="2"/>
        <v>280857.54999999976</v>
      </c>
      <c r="I194" s="5"/>
    </row>
    <row r="195" spans="1:9" ht="17.45" customHeight="1">
      <c r="A195" s="16">
        <v>44347</v>
      </c>
      <c r="B195" s="13" t="s">
        <v>429</v>
      </c>
      <c r="C195" s="13" t="s">
        <v>354</v>
      </c>
      <c r="D195" s="13" t="s">
        <v>355</v>
      </c>
      <c r="E195" s="17" t="s">
        <v>296</v>
      </c>
      <c r="F195" s="18"/>
      <c r="G195" s="27">
        <v>2630</v>
      </c>
      <c r="H195" s="27">
        <f t="shared" si="2"/>
        <v>278227.54999999976</v>
      </c>
      <c r="I195" s="5"/>
    </row>
    <row r="196" spans="1:9" ht="17.45" customHeight="1">
      <c r="A196" s="16">
        <v>44347</v>
      </c>
      <c r="B196" s="13" t="s">
        <v>430</v>
      </c>
      <c r="C196" s="13" t="s">
        <v>356</v>
      </c>
      <c r="D196" s="13" t="s">
        <v>357</v>
      </c>
      <c r="E196" s="17" t="s">
        <v>247</v>
      </c>
      <c r="F196" s="18"/>
      <c r="G196" s="27">
        <v>1248.7</v>
      </c>
      <c r="H196" s="27">
        <f t="shared" si="2"/>
        <v>276978.84999999974</v>
      </c>
      <c r="I196" s="5"/>
    </row>
    <row r="197" spans="1:9" ht="17.45" customHeight="1">
      <c r="A197" s="16">
        <v>44347</v>
      </c>
      <c r="B197" s="16" t="s">
        <v>301</v>
      </c>
      <c r="C197" s="13" t="s">
        <v>301</v>
      </c>
      <c r="D197" s="13" t="s">
        <v>358</v>
      </c>
      <c r="E197" s="17" t="s">
        <v>308</v>
      </c>
      <c r="F197" s="18"/>
      <c r="G197" s="27">
        <v>275000</v>
      </c>
      <c r="H197" s="27">
        <f t="shared" si="2"/>
        <v>1978.8499999997439</v>
      </c>
      <c r="I197" s="5"/>
    </row>
    <row r="198" spans="1:9" ht="17.45" customHeight="1" thickBot="1">
      <c r="A198" s="23">
        <v>44347</v>
      </c>
      <c r="B198" s="13" t="s">
        <v>428</v>
      </c>
      <c r="C198" s="24" t="s">
        <v>306</v>
      </c>
      <c r="D198" s="24" t="s">
        <v>307</v>
      </c>
      <c r="E198" s="26" t="s">
        <v>308</v>
      </c>
      <c r="F198" s="11"/>
      <c r="G198" s="12">
        <v>15</v>
      </c>
      <c r="H198" s="27">
        <f t="shared" si="2"/>
        <v>1963.8499999997439</v>
      </c>
      <c r="I198" s="5"/>
    </row>
    <row r="199" spans="1:9" ht="15.75" thickBot="1">
      <c r="A199" s="68" t="s">
        <v>5</v>
      </c>
      <c r="B199" s="72"/>
      <c r="C199" s="73"/>
      <c r="D199" s="73"/>
      <c r="E199" s="73"/>
      <c r="F199" s="28">
        <f>H6+(SUM(F8:F198))</f>
        <v>792752.35</v>
      </c>
      <c r="G199" s="28">
        <f>SUM(G8:G198)</f>
        <v>790788.5</v>
      </c>
      <c r="H199" s="28">
        <f>H198</f>
        <v>1963.8499999997439</v>
      </c>
      <c r="I199" s="5"/>
    </row>
    <row r="200" spans="1:9">
      <c r="H200" s="5"/>
    </row>
  </sheetData>
  <mergeCells count="6">
    <mergeCell ref="A199:E199"/>
    <mergeCell ref="A1:H1"/>
    <mergeCell ref="A2:H2"/>
    <mergeCell ref="A3:H3"/>
    <mergeCell ref="A5:H5"/>
    <mergeCell ref="A6:F6"/>
  </mergeCells>
  <printOptions horizontalCentered="1"/>
  <pageMargins left="0.47244094488188981" right="0.27559055118110237" top="0.31" bottom="0.4" header="0.16" footer="0.31496062992125984"/>
  <pageSetup paperSize="9" scale="77" orientation="landscape" r:id="rId1"/>
  <rowBreaks count="1" manualBreakCount="1">
    <brk id="1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="84" zoomScaleNormal="100" zoomScaleSheetLayoutView="84" workbookViewId="0">
      <selection activeCell="C54" sqref="C54"/>
    </sheetView>
  </sheetViews>
  <sheetFormatPr defaultColWidth="8.7109375" defaultRowHeight="16.5"/>
  <cols>
    <col min="1" max="1" width="5.140625" style="42" customWidth="1"/>
    <col min="2" max="2" width="76.28515625" style="42" customWidth="1"/>
    <col min="3" max="3" width="33.42578125" style="61" customWidth="1"/>
    <col min="4" max="4" width="13.7109375" style="42" customWidth="1"/>
    <col min="5" max="5" width="10.42578125" style="42" bestFit="1" customWidth="1"/>
    <col min="6" max="6" width="12.7109375" style="42" bestFit="1" customWidth="1"/>
    <col min="7" max="7" width="11.5703125" style="62" bestFit="1" customWidth="1"/>
    <col min="8" max="12" width="8.7109375" style="42"/>
    <col min="13" max="13" width="14.42578125" style="42" customWidth="1"/>
    <col min="14" max="251" width="8.7109375" style="42"/>
    <col min="252" max="252" width="1.7109375" style="42" customWidth="1"/>
    <col min="253" max="255" width="8.7109375" style="42"/>
    <col min="256" max="256" width="11.28515625" style="42" customWidth="1"/>
    <col min="257" max="258" width="8.7109375" style="42"/>
    <col min="259" max="259" width="9.85546875" style="42" customWidth="1"/>
    <col min="260" max="260" width="13.7109375" style="42" customWidth="1"/>
    <col min="261" max="261" width="9.140625" style="42" bestFit="1" customWidth="1"/>
    <col min="262" max="268" width="8.7109375" style="42"/>
    <col min="269" max="269" width="14.42578125" style="42" customWidth="1"/>
    <col min="270" max="507" width="8.7109375" style="42"/>
    <col min="508" max="508" width="1.7109375" style="42" customWidth="1"/>
    <col min="509" max="511" width="8.7109375" style="42"/>
    <col min="512" max="512" width="11.28515625" style="42" customWidth="1"/>
    <col min="513" max="514" width="8.7109375" style="42"/>
    <col min="515" max="515" width="9.85546875" style="42" customWidth="1"/>
    <col min="516" max="516" width="13.7109375" style="42" customWidth="1"/>
    <col min="517" max="517" width="9.140625" style="42" bestFit="1" customWidth="1"/>
    <col min="518" max="524" width="8.7109375" style="42"/>
    <col min="525" max="525" width="14.42578125" style="42" customWidth="1"/>
    <col min="526" max="763" width="8.7109375" style="42"/>
    <col min="764" max="764" width="1.7109375" style="42" customWidth="1"/>
    <col min="765" max="767" width="8.7109375" style="42"/>
    <col min="768" max="768" width="11.28515625" style="42" customWidth="1"/>
    <col min="769" max="770" width="8.7109375" style="42"/>
    <col min="771" max="771" width="9.85546875" style="42" customWidth="1"/>
    <col min="772" max="772" width="13.7109375" style="42" customWidth="1"/>
    <col min="773" max="773" width="9.140625" style="42" bestFit="1" customWidth="1"/>
    <col min="774" max="780" width="8.7109375" style="42"/>
    <col min="781" max="781" width="14.42578125" style="42" customWidth="1"/>
    <col min="782" max="1019" width="8.7109375" style="42"/>
    <col min="1020" max="1020" width="1.7109375" style="42" customWidth="1"/>
    <col min="1021" max="1023" width="8.7109375" style="42"/>
    <col min="1024" max="1024" width="11.28515625" style="42" customWidth="1"/>
    <col min="1025" max="1026" width="8.7109375" style="42"/>
    <col min="1027" max="1027" width="9.85546875" style="42" customWidth="1"/>
    <col min="1028" max="1028" width="13.7109375" style="42" customWidth="1"/>
    <col min="1029" max="1029" width="9.140625" style="42" bestFit="1" customWidth="1"/>
    <col min="1030" max="1036" width="8.7109375" style="42"/>
    <col min="1037" max="1037" width="14.42578125" style="42" customWidth="1"/>
    <col min="1038" max="1275" width="8.7109375" style="42"/>
    <col min="1276" max="1276" width="1.7109375" style="42" customWidth="1"/>
    <col min="1277" max="1279" width="8.7109375" style="42"/>
    <col min="1280" max="1280" width="11.28515625" style="42" customWidth="1"/>
    <col min="1281" max="1282" width="8.7109375" style="42"/>
    <col min="1283" max="1283" width="9.85546875" style="42" customWidth="1"/>
    <col min="1284" max="1284" width="13.7109375" style="42" customWidth="1"/>
    <col min="1285" max="1285" width="9.140625" style="42" bestFit="1" customWidth="1"/>
    <col min="1286" max="1292" width="8.7109375" style="42"/>
    <col min="1293" max="1293" width="14.42578125" style="42" customWidth="1"/>
    <col min="1294" max="1531" width="8.7109375" style="42"/>
    <col min="1532" max="1532" width="1.7109375" style="42" customWidth="1"/>
    <col min="1533" max="1535" width="8.7109375" style="42"/>
    <col min="1536" max="1536" width="11.28515625" style="42" customWidth="1"/>
    <col min="1537" max="1538" width="8.7109375" style="42"/>
    <col min="1539" max="1539" width="9.85546875" style="42" customWidth="1"/>
    <col min="1540" max="1540" width="13.7109375" style="42" customWidth="1"/>
    <col min="1541" max="1541" width="9.140625" style="42" bestFit="1" customWidth="1"/>
    <col min="1542" max="1548" width="8.7109375" style="42"/>
    <col min="1549" max="1549" width="14.42578125" style="42" customWidth="1"/>
    <col min="1550" max="1787" width="8.7109375" style="42"/>
    <col min="1788" max="1788" width="1.7109375" style="42" customWidth="1"/>
    <col min="1789" max="1791" width="8.7109375" style="42"/>
    <col min="1792" max="1792" width="11.28515625" style="42" customWidth="1"/>
    <col min="1793" max="1794" width="8.7109375" style="42"/>
    <col min="1795" max="1795" width="9.85546875" style="42" customWidth="1"/>
    <col min="1796" max="1796" width="13.7109375" style="42" customWidth="1"/>
    <col min="1797" max="1797" width="9.140625" style="42" bestFit="1" customWidth="1"/>
    <col min="1798" max="1804" width="8.7109375" style="42"/>
    <col min="1805" max="1805" width="14.42578125" style="42" customWidth="1"/>
    <col min="1806" max="2043" width="8.7109375" style="42"/>
    <col min="2044" max="2044" width="1.7109375" style="42" customWidth="1"/>
    <col min="2045" max="2047" width="8.7109375" style="42"/>
    <col min="2048" max="2048" width="11.28515625" style="42" customWidth="1"/>
    <col min="2049" max="2050" width="8.7109375" style="42"/>
    <col min="2051" max="2051" width="9.85546875" style="42" customWidth="1"/>
    <col min="2052" max="2052" width="13.7109375" style="42" customWidth="1"/>
    <col min="2053" max="2053" width="9.140625" style="42" bestFit="1" customWidth="1"/>
    <col min="2054" max="2060" width="8.7109375" style="42"/>
    <col min="2061" max="2061" width="14.42578125" style="42" customWidth="1"/>
    <col min="2062" max="2299" width="8.7109375" style="42"/>
    <col min="2300" max="2300" width="1.7109375" style="42" customWidth="1"/>
    <col min="2301" max="2303" width="8.7109375" style="42"/>
    <col min="2304" max="2304" width="11.28515625" style="42" customWidth="1"/>
    <col min="2305" max="2306" width="8.7109375" style="42"/>
    <col min="2307" max="2307" width="9.85546875" style="42" customWidth="1"/>
    <col min="2308" max="2308" width="13.7109375" style="42" customWidth="1"/>
    <col min="2309" max="2309" width="9.140625" style="42" bestFit="1" customWidth="1"/>
    <col min="2310" max="2316" width="8.7109375" style="42"/>
    <col min="2317" max="2317" width="14.42578125" style="42" customWidth="1"/>
    <col min="2318" max="2555" width="8.7109375" style="42"/>
    <col min="2556" max="2556" width="1.7109375" style="42" customWidth="1"/>
    <col min="2557" max="2559" width="8.7109375" style="42"/>
    <col min="2560" max="2560" width="11.28515625" style="42" customWidth="1"/>
    <col min="2561" max="2562" width="8.7109375" style="42"/>
    <col min="2563" max="2563" width="9.85546875" style="42" customWidth="1"/>
    <col min="2564" max="2564" width="13.7109375" style="42" customWidth="1"/>
    <col min="2565" max="2565" width="9.140625" style="42" bestFit="1" customWidth="1"/>
    <col min="2566" max="2572" width="8.7109375" style="42"/>
    <col min="2573" max="2573" width="14.42578125" style="42" customWidth="1"/>
    <col min="2574" max="2811" width="8.7109375" style="42"/>
    <col min="2812" max="2812" width="1.7109375" style="42" customWidth="1"/>
    <col min="2813" max="2815" width="8.7109375" style="42"/>
    <col min="2816" max="2816" width="11.28515625" style="42" customWidth="1"/>
    <col min="2817" max="2818" width="8.7109375" style="42"/>
    <col min="2819" max="2819" width="9.85546875" style="42" customWidth="1"/>
    <col min="2820" max="2820" width="13.7109375" style="42" customWidth="1"/>
    <col min="2821" max="2821" width="9.140625" style="42" bestFit="1" customWidth="1"/>
    <col min="2822" max="2828" width="8.7109375" style="42"/>
    <col min="2829" max="2829" width="14.42578125" style="42" customWidth="1"/>
    <col min="2830" max="3067" width="8.7109375" style="42"/>
    <col min="3068" max="3068" width="1.7109375" style="42" customWidth="1"/>
    <col min="3069" max="3071" width="8.7109375" style="42"/>
    <col min="3072" max="3072" width="11.28515625" style="42" customWidth="1"/>
    <col min="3073" max="3074" width="8.7109375" style="42"/>
    <col min="3075" max="3075" width="9.85546875" style="42" customWidth="1"/>
    <col min="3076" max="3076" width="13.7109375" style="42" customWidth="1"/>
    <col min="3077" max="3077" width="9.140625" style="42" bestFit="1" customWidth="1"/>
    <col min="3078" max="3084" width="8.7109375" style="42"/>
    <col min="3085" max="3085" width="14.42578125" style="42" customWidth="1"/>
    <col min="3086" max="3323" width="8.7109375" style="42"/>
    <col min="3324" max="3324" width="1.7109375" style="42" customWidth="1"/>
    <col min="3325" max="3327" width="8.7109375" style="42"/>
    <col min="3328" max="3328" width="11.28515625" style="42" customWidth="1"/>
    <col min="3329" max="3330" width="8.7109375" style="42"/>
    <col min="3331" max="3331" width="9.85546875" style="42" customWidth="1"/>
    <col min="3332" max="3332" width="13.7109375" style="42" customWidth="1"/>
    <col min="3333" max="3333" width="9.140625" style="42" bestFit="1" customWidth="1"/>
    <col min="3334" max="3340" width="8.7109375" style="42"/>
    <col min="3341" max="3341" width="14.42578125" style="42" customWidth="1"/>
    <col min="3342" max="3579" width="8.7109375" style="42"/>
    <col min="3580" max="3580" width="1.7109375" style="42" customWidth="1"/>
    <col min="3581" max="3583" width="8.7109375" style="42"/>
    <col min="3584" max="3584" width="11.28515625" style="42" customWidth="1"/>
    <col min="3585" max="3586" width="8.7109375" style="42"/>
    <col min="3587" max="3587" width="9.85546875" style="42" customWidth="1"/>
    <col min="3588" max="3588" width="13.7109375" style="42" customWidth="1"/>
    <col min="3589" max="3589" width="9.140625" style="42" bestFit="1" customWidth="1"/>
    <col min="3590" max="3596" width="8.7109375" style="42"/>
    <col min="3597" max="3597" width="14.42578125" style="42" customWidth="1"/>
    <col min="3598" max="3835" width="8.7109375" style="42"/>
    <col min="3836" max="3836" width="1.7109375" style="42" customWidth="1"/>
    <col min="3837" max="3839" width="8.7109375" style="42"/>
    <col min="3840" max="3840" width="11.28515625" style="42" customWidth="1"/>
    <col min="3841" max="3842" width="8.7109375" style="42"/>
    <col min="3843" max="3843" width="9.85546875" style="42" customWidth="1"/>
    <col min="3844" max="3844" width="13.7109375" style="42" customWidth="1"/>
    <col min="3845" max="3845" width="9.140625" style="42" bestFit="1" customWidth="1"/>
    <col min="3846" max="3852" width="8.7109375" style="42"/>
    <col min="3853" max="3853" width="14.42578125" style="42" customWidth="1"/>
    <col min="3854" max="4091" width="8.7109375" style="42"/>
    <col min="4092" max="4092" width="1.7109375" style="42" customWidth="1"/>
    <col min="4093" max="4095" width="8.7109375" style="42"/>
    <col min="4096" max="4096" width="11.28515625" style="42" customWidth="1"/>
    <col min="4097" max="4098" width="8.7109375" style="42"/>
    <col min="4099" max="4099" width="9.85546875" style="42" customWidth="1"/>
    <col min="4100" max="4100" width="13.7109375" style="42" customWidth="1"/>
    <col min="4101" max="4101" width="9.140625" style="42" bestFit="1" customWidth="1"/>
    <col min="4102" max="4108" width="8.7109375" style="42"/>
    <col min="4109" max="4109" width="14.42578125" style="42" customWidth="1"/>
    <col min="4110" max="4347" width="8.7109375" style="42"/>
    <col min="4348" max="4348" width="1.7109375" style="42" customWidth="1"/>
    <col min="4349" max="4351" width="8.7109375" style="42"/>
    <col min="4352" max="4352" width="11.28515625" style="42" customWidth="1"/>
    <col min="4353" max="4354" width="8.7109375" style="42"/>
    <col min="4355" max="4355" width="9.85546875" style="42" customWidth="1"/>
    <col min="4356" max="4356" width="13.7109375" style="42" customWidth="1"/>
    <col min="4357" max="4357" width="9.140625" style="42" bestFit="1" customWidth="1"/>
    <col min="4358" max="4364" width="8.7109375" style="42"/>
    <col min="4365" max="4365" width="14.42578125" style="42" customWidth="1"/>
    <col min="4366" max="4603" width="8.7109375" style="42"/>
    <col min="4604" max="4604" width="1.7109375" style="42" customWidth="1"/>
    <col min="4605" max="4607" width="8.7109375" style="42"/>
    <col min="4608" max="4608" width="11.28515625" style="42" customWidth="1"/>
    <col min="4609" max="4610" width="8.7109375" style="42"/>
    <col min="4611" max="4611" width="9.85546875" style="42" customWidth="1"/>
    <col min="4612" max="4612" width="13.7109375" style="42" customWidth="1"/>
    <col min="4613" max="4613" width="9.140625" style="42" bestFit="1" customWidth="1"/>
    <col min="4614" max="4620" width="8.7109375" style="42"/>
    <col min="4621" max="4621" width="14.42578125" style="42" customWidth="1"/>
    <col min="4622" max="4859" width="8.7109375" style="42"/>
    <col min="4860" max="4860" width="1.7109375" style="42" customWidth="1"/>
    <col min="4861" max="4863" width="8.7109375" style="42"/>
    <col min="4864" max="4864" width="11.28515625" style="42" customWidth="1"/>
    <col min="4865" max="4866" width="8.7109375" style="42"/>
    <col min="4867" max="4867" width="9.85546875" style="42" customWidth="1"/>
    <col min="4868" max="4868" width="13.7109375" style="42" customWidth="1"/>
    <col min="4869" max="4869" width="9.140625" style="42" bestFit="1" customWidth="1"/>
    <col min="4870" max="4876" width="8.7109375" style="42"/>
    <col min="4877" max="4877" width="14.42578125" style="42" customWidth="1"/>
    <col min="4878" max="5115" width="8.7109375" style="42"/>
    <col min="5116" max="5116" width="1.7109375" style="42" customWidth="1"/>
    <col min="5117" max="5119" width="8.7109375" style="42"/>
    <col min="5120" max="5120" width="11.28515625" style="42" customWidth="1"/>
    <col min="5121" max="5122" width="8.7109375" style="42"/>
    <col min="5123" max="5123" width="9.85546875" style="42" customWidth="1"/>
    <col min="5124" max="5124" width="13.7109375" style="42" customWidth="1"/>
    <col min="5125" max="5125" width="9.140625" style="42" bestFit="1" customWidth="1"/>
    <col min="5126" max="5132" width="8.7109375" style="42"/>
    <col min="5133" max="5133" width="14.42578125" style="42" customWidth="1"/>
    <col min="5134" max="5371" width="8.7109375" style="42"/>
    <col min="5372" max="5372" width="1.7109375" style="42" customWidth="1"/>
    <col min="5373" max="5375" width="8.7109375" style="42"/>
    <col min="5376" max="5376" width="11.28515625" style="42" customWidth="1"/>
    <col min="5377" max="5378" width="8.7109375" style="42"/>
    <col min="5379" max="5379" width="9.85546875" style="42" customWidth="1"/>
    <col min="5380" max="5380" width="13.7109375" style="42" customWidth="1"/>
    <col min="5381" max="5381" width="9.140625" style="42" bestFit="1" customWidth="1"/>
    <col min="5382" max="5388" width="8.7109375" style="42"/>
    <col min="5389" max="5389" width="14.42578125" style="42" customWidth="1"/>
    <col min="5390" max="5627" width="8.7109375" style="42"/>
    <col min="5628" max="5628" width="1.7109375" style="42" customWidth="1"/>
    <col min="5629" max="5631" width="8.7109375" style="42"/>
    <col min="5632" max="5632" width="11.28515625" style="42" customWidth="1"/>
    <col min="5633" max="5634" width="8.7109375" style="42"/>
    <col min="5635" max="5635" width="9.85546875" style="42" customWidth="1"/>
    <col min="5636" max="5636" width="13.7109375" style="42" customWidth="1"/>
    <col min="5637" max="5637" width="9.140625" style="42" bestFit="1" customWidth="1"/>
    <col min="5638" max="5644" width="8.7109375" style="42"/>
    <col min="5645" max="5645" width="14.42578125" style="42" customWidth="1"/>
    <col min="5646" max="5883" width="8.7109375" style="42"/>
    <col min="5884" max="5884" width="1.7109375" style="42" customWidth="1"/>
    <col min="5885" max="5887" width="8.7109375" style="42"/>
    <col min="5888" max="5888" width="11.28515625" style="42" customWidth="1"/>
    <col min="5889" max="5890" width="8.7109375" style="42"/>
    <col min="5891" max="5891" width="9.85546875" style="42" customWidth="1"/>
    <col min="5892" max="5892" width="13.7109375" style="42" customWidth="1"/>
    <col min="5893" max="5893" width="9.140625" style="42" bestFit="1" customWidth="1"/>
    <col min="5894" max="5900" width="8.7109375" style="42"/>
    <col min="5901" max="5901" width="14.42578125" style="42" customWidth="1"/>
    <col min="5902" max="6139" width="8.7109375" style="42"/>
    <col min="6140" max="6140" width="1.7109375" style="42" customWidth="1"/>
    <col min="6141" max="6143" width="8.7109375" style="42"/>
    <col min="6144" max="6144" width="11.28515625" style="42" customWidth="1"/>
    <col min="6145" max="6146" width="8.7109375" style="42"/>
    <col min="6147" max="6147" width="9.85546875" style="42" customWidth="1"/>
    <col min="6148" max="6148" width="13.7109375" style="42" customWidth="1"/>
    <col min="6149" max="6149" width="9.140625" style="42" bestFit="1" customWidth="1"/>
    <col min="6150" max="6156" width="8.7109375" style="42"/>
    <col min="6157" max="6157" width="14.42578125" style="42" customWidth="1"/>
    <col min="6158" max="6395" width="8.7109375" style="42"/>
    <col min="6396" max="6396" width="1.7109375" style="42" customWidth="1"/>
    <col min="6397" max="6399" width="8.7109375" style="42"/>
    <col min="6400" max="6400" width="11.28515625" style="42" customWidth="1"/>
    <col min="6401" max="6402" width="8.7109375" style="42"/>
    <col min="6403" max="6403" width="9.85546875" style="42" customWidth="1"/>
    <col min="6404" max="6404" width="13.7109375" style="42" customWidth="1"/>
    <col min="6405" max="6405" width="9.140625" style="42" bestFit="1" customWidth="1"/>
    <col min="6406" max="6412" width="8.7109375" style="42"/>
    <col min="6413" max="6413" width="14.42578125" style="42" customWidth="1"/>
    <col min="6414" max="6651" width="8.7109375" style="42"/>
    <col min="6652" max="6652" width="1.7109375" style="42" customWidth="1"/>
    <col min="6653" max="6655" width="8.7109375" style="42"/>
    <col min="6656" max="6656" width="11.28515625" style="42" customWidth="1"/>
    <col min="6657" max="6658" width="8.7109375" style="42"/>
    <col min="6659" max="6659" width="9.85546875" style="42" customWidth="1"/>
    <col min="6660" max="6660" width="13.7109375" style="42" customWidth="1"/>
    <col min="6661" max="6661" width="9.140625" style="42" bestFit="1" customWidth="1"/>
    <col min="6662" max="6668" width="8.7109375" style="42"/>
    <col min="6669" max="6669" width="14.42578125" style="42" customWidth="1"/>
    <col min="6670" max="6907" width="8.7109375" style="42"/>
    <col min="6908" max="6908" width="1.7109375" style="42" customWidth="1"/>
    <col min="6909" max="6911" width="8.7109375" style="42"/>
    <col min="6912" max="6912" width="11.28515625" style="42" customWidth="1"/>
    <col min="6913" max="6914" width="8.7109375" style="42"/>
    <col min="6915" max="6915" width="9.85546875" style="42" customWidth="1"/>
    <col min="6916" max="6916" width="13.7109375" style="42" customWidth="1"/>
    <col min="6917" max="6917" width="9.140625" style="42" bestFit="1" customWidth="1"/>
    <col min="6918" max="6924" width="8.7109375" style="42"/>
    <col min="6925" max="6925" width="14.42578125" style="42" customWidth="1"/>
    <col min="6926" max="7163" width="8.7109375" style="42"/>
    <col min="7164" max="7164" width="1.7109375" style="42" customWidth="1"/>
    <col min="7165" max="7167" width="8.7109375" style="42"/>
    <col min="7168" max="7168" width="11.28515625" style="42" customWidth="1"/>
    <col min="7169" max="7170" width="8.7109375" style="42"/>
    <col min="7171" max="7171" width="9.85546875" style="42" customWidth="1"/>
    <col min="7172" max="7172" width="13.7109375" style="42" customWidth="1"/>
    <col min="7173" max="7173" width="9.140625" style="42" bestFit="1" customWidth="1"/>
    <col min="7174" max="7180" width="8.7109375" style="42"/>
    <col min="7181" max="7181" width="14.42578125" style="42" customWidth="1"/>
    <col min="7182" max="7419" width="8.7109375" style="42"/>
    <col min="7420" max="7420" width="1.7109375" style="42" customWidth="1"/>
    <col min="7421" max="7423" width="8.7109375" style="42"/>
    <col min="7424" max="7424" width="11.28515625" style="42" customWidth="1"/>
    <col min="7425" max="7426" width="8.7109375" style="42"/>
    <col min="7427" max="7427" width="9.85546875" style="42" customWidth="1"/>
    <col min="7428" max="7428" width="13.7109375" style="42" customWidth="1"/>
    <col min="7429" max="7429" width="9.140625" style="42" bestFit="1" customWidth="1"/>
    <col min="7430" max="7436" width="8.7109375" style="42"/>
    <col min="7437" max="7437" width="14.42578125" style="42" customWidth="1"/>
    <col min="7438" max="7675" width="8.7109375" style="42"/>
    <col min="7676" max="7676" width="1.7109375" style="42" customWidth="1"/>
    <col min="7677" max="7679" width="8.7109375" style="42"/>
    <col min="7680" max="7680" width="11.28515625" style="42" customWidth="1"/>
    <col min="7681" max="7682" width="8.7109375" style="42"/>
    <col min="7683" max="7683" width="9.85546875" style="42" customWidth="1"/>
    <col min="7684" max="7684" width="13.7109375" style="42" customWidth="1"/>
    <col min="7685" max="7685" width="9.140625" style="42" bestFit="1" customWidth="1"/>
    <col min="7686" max="7692" width="8.7109375" style="42"/>
    <col min="7693" max="7693" width="14.42578125" style="42" customWidth="1"/>
    <col min="7694" max="7931" width="8.7109375" style="42"/>
    <col min="7932" max="7932" width="1.7109375" style="42" customWidth="1"/>
    <col min="7933" max="7935" width="8.7109375" style="42"/>
    <col min="7936" max="7936" width="11.28515625" style="42" customWidth="1"/>
    <col min="7937" max="7938" width="8.7109375" style="42"/>
    <col min="7939" max="7939" width="9.85546875" style="42" customWidth="1"/>
    <col min="7940" max="7940" width="13.7109375" style="42" customWidth="1"/>
    <col min="7941" max="7941" width="9.140625" style="42" bestFit="1" customWidth="1"/>
    <col min="7942" max="7948" width="8.7109375" style="42"/>
    <col min="7949" max="7949" width="14.42578125" style="42" customWidth="1"/>
    <col min="7950" max="8187" width="8.7109375" style="42"/>
    <col min="8188" max="8188" width="1.7109375" style="42" customWidth="1"/>
    <col min="8189" max="8191" width="8.7109375" style="42"/>
    <col min="8192" max="8192" width="11.28515625" style="42" customWidth="1"/>
    <col min="8193" max="8194" width="8.7109375" style="42"/>
    <col min="8195" max="8195" width="9.85546875" style="42" customWidth="1"/>
    <col min="8196" max="8196" width="13.7109375" style="42" customWidth="1"/>
    <col min="8197" max="8197" width="9.140625" style="42" bestFit="1" customWidth="1"/>
    <col min="8198" max="8204" width="8.7109375" style="42"/>
    <col min="8205" max="8205" width="14.42578125" style="42" customWidth="1"/>
    <col min="8206" max="8443" width="8.7109375" style="42"/>
    <col min="8444" max="8444" width="1.7109375" style="42" customWidth="1"/>
    <col min="8445" max="8447" width="8.7109375" style="42"/>
    <col min="8448" max="8448" width="11.28515625" style="42" customWidth="1"/>
    <col min="8449" max="8450" width="8.7109375" style="42"/>
    <col min="8451" max="8451" width="9.85546875" style="42" customWidth="1"/>
    <col min="8452" max="8452" width="13.7109375" style="42" customWidth="1"/>
    <col min="8453" max="8453" width="9.140625" style="42" bestFit="1" customWidth="1"/>
    <col min="8454" max="8460" width="8.7109375" style="42"/>
    <col min="8461" max="8461" width="14.42578125" style="42" customWidth="1"/>
    <col min="8462" max="8699" width="8.7109375" style="42"/>
    <col min="8700" max="8700" width="1.7109375" style="42" customWidth="1"/>
    <col min="8701" max="8703" width="8.7109375" style="42"/>
    <col min="8704" max="8704" width="11.28515625" style="42" customWidth="1"/>
    <col min="8705" max="8706" width="8.7109375" style="42"/>
    <col min="8707" max="8707" width="9.85546875" style="42" customWidth="1"/>
    <col min="8708" max="8708" width="13.7109375" style="42" customWidth="1"/>
    <col min="8709" max="8709" width="9.140625" style="42" bestFit="1" customWidth="1"/>
    <col min="8710" max="8716" width="8.7109375" style="42"/>
    <col min="8717" max="8717" width="14.42578125" style="42" customWidth="1"/>
    <col min="8718" max="8955" width="8.7109375" style="42"/>
    <col min="8956" max="8956" width="1.7109375" style="42" customWidth="1"/>
    <col min="8957" max="8959" width="8.7109375" style="42"/>
    <col min="8960" max="8960" width="11.28515625" style="42" customWidth="1"/>
    <col min="8961" max="8962" width="8.7109375" style="42"/>
    <col min="8963" max="8963" width="9.85546875" style="42" customWidth="1"/>
    <col min="8964" max="8964" width="13.7109375" style="42" customWidth="1"/>
    <col min="8965" max="8965" width="9.140625" style="42" bestFit="1" customWidth="1"/>
    <col min="8966" max="8972" width="8.7109375" style="42"/>
    <col min="8973" max="8973" width="14.42578125" style="42" customWidth="1"/>
    <col min="8974" max="9211" width="8.7109375" style="42"/>
    <col min="9212" max="9212" width="1.7109375" style="42" customWidth="1"/>
    <col min="9213" max="9215" width="8.7109375" style="42"/>
    <col min="9216" max="9216" width="11.28515625" style="42" customWidth="1"/>
    <col min="9217" max="9218" width="8.7109375" style="42"/>
    <col min="9219" max="9219" width="9.85546875" style="42" customWidth="1"/>
    <col min="9220" max="9220" width="13.7109375" style="42" customWidth="1"/>
    <col min="9221" max="9221" width="9.140625" style="42" bestFit="1" customWidth="1"/>
    <col min="9222" max="9228" width="8.7109375" style="42"/>
    <col min="9229" max="9229" width="14.42578125" style="42" customWidth="1"/>
    <col min="9230" max="9467" width="8.7109375" style="42"/>
    <col min="9468" max="9468" width="1.7109375" style="42" customWidth="1"/>
    <col min="9469" max="9471" width="8.7109375" style="42"/>
    <col min="9472" max="9472" width="11.28515625" style="42" customWidth="1"/>
    <col min="9473" max="9474" width="8.7109375" style="42"/>
    <col min="9475" max="9475" width="9.85546875" style="42" customWidth="1"/>
    <col min="9476" max="9476" width="13.7109375" style="42" customWidth="1"/>
    <col min="9477" max="9477" width="9.140625" style="42" bestFit="1" customWidth="1"/>
    <col min="9478" max="9484" width="8.7109375" style="42"/>
    <col min="9485" max="9485" width="14.42578125" style="42" customWidth="1"/>
    <col min="9486" max="9723" width="8.7109375" style="42"/>
    <col min="9724" max="9724" width="1.7109375" style="42" customWidth="1"/>
    <col min="9725" max="9727" width="8.7109375" style="42"/>
    <col min="9728" max="9728" width="11.28515625" style="42" customWidth="1"/>
    <col min="9729" max="9730" width="8.7109375" style="42"/>
    <col min="9731" max="9731" width="9.85546875" style="42" customWidth="1"/>
    <col min="9732" max="9732" width="13.7109375" style="42" customWidth="1"/>
    <col min="9733" max="9733" width="9.140625" style="42" bestFit="1" customWidth="1"/>
    <col min="9734" max="9740" width="8.7109375" style="42"/>
    <col min="9741" max="9741" width="14.42578125" style="42" customWidth="1"/>
    <col min="9742" max="9979" width="8.7109375" style="42"/>
    <col min="9980" max="9980" width="1.7109375" style="42" customWidth="1"/>
    <col min="9981" max="9983" width="8.7109375" style="42"/>
    <col min="9984" max="9984" width="11.28515625" style="42" customWidth="1"/>
    <col min="9985" max="9986" width="8.7109375" style="42"/>
    <col min="9987" max="9987" width="9.85546875" style="42" customWidth="1"/>
    <col min="9988" max="9988" width="13.7109375" style="42" customWidth="1"/>
    <col min="9989" max="9989" width="9.140625" style="42" bestFit="1" customWidth="1"/>
    <col min="9990" max="9996" width="8.7109375" style="42"/>
    <col min="9997" max="9997" width="14.42578125" style="42" customWidth="1"/>
    <col min="9998" max="10235" width="8.7109375" style="42"/>
    <col min="10236" max="10236" width="1.7109375" style="42" customWidth="1"/>
    <col min="10237" max="10239" width="8.7109375" style="42"/>
    <col min="10240" max="10240" width="11.28515625" style="42" customWidth="1"/>
    <col min="10241" max="10242" width="8.7109375" style="42"/>
    <col min="10243" max="10243" width="9.85546875" style="42" customWidth="1"/>
    <col min="10244" max="10244" width="13.7109375" style="42" customWidth="1"/>
    <col min="10245" max="10245" width="9.140625" style="42" bestFit="1" customWidth="1"/>
    <col min="10246" max="10252" width="8.7109375" style="42"/>
    <col min="10253" max="10253" width="14.42578125" style="42" customWidth="1"/>
    <col min="10254" max="10491" width="8.7109375" style="42"/>
    <col min="10492" max="10492" width="1.7109375" style="42" customWidth="1"/>
    <col min="10493" max="10495" width="8.7109375" style="42"/>
    <col min="10496" max="10496" width="11.28515625" style="42" customWidth="1"/>
    <col min="10497" max="10498" width="8.7109375" style="42"/>
    <col min="10499" max="10499" width="9.85546875" style="42" customWidth="1"/>
    <col min="10500" max="10500" width="13.7109375" style="42" customWidth="1"/>
    <col min="10501" max="10501" width="9.140625" style="42" bestFit="1" customWidth="1"/>
    <col min="10502" max="10508" width="8.7109375" style="42"/>
    <col min="10509" max="10509" width="14.42578125" style="42" customWidth="1"/>
    <col min="10510" max="10747" width="8.7109375" style="42"/>
    <col min="10748" max="10748" width="1.7109375" style="42" customWidth="1"/>
    <col min="10749" max="10751" width="8.7109375" style="42"/>
    <col min="10752" max="10752" width="11.28515625" style="42" customWidth="1"/>
    <col min="10753" max="10754" width="8.7109375" style="42"/>
    <col min="10755" max="10755" width="9.85546875" style="42" customWidth="1"/>
    <col min="10756" max="10756" width="13.7109375" style="42" customWidth="1"/>
    <col min="10757" max="10757" width="9.140625" style="42" bestFit="1" customWidth="1"/>
    <col min="10758" max="10764" width="8.7109375" style="42"/>
    <col min="10765" max="10765" width="14.42578125" style="42" customWidth="1"/>
    <col min="10766" max="11003" width="8.7109375" style="42"/>
    <col min="11004" max="11004" width="1.7109375" style="42" customWidth="1"/>
    <col min="11005" max="11007" width="8.7109375" style="42"/>
    <col min="11008" max="11008" width="11.28515625" style="42" customWidth="1"/>
    <col min="11009" max="11010" width="8.7109375" style="42"/>
    <col min="11011" max="11011" width="9.85546875" style="42" customWidth="1"/>
    <col min="11012" max="11012" width="13.7109375" style="42" customWidth="1"/>
    <col min="11013" max="11013" width="9.140625" style="42" bestFit="1" customWidth="1"/>
    <col min="11014" max="11020" width="8.7109375" style="42"/>
    <col min="11021" max="11021" width="14.42578125" style="42" customWidth="1"/>
    <col min="11022" max="11259" width="8.7109375" style="42"/>
    <col min="11260" max="11260" width="1.7109375" style="42" customWidth="1"/>
    <col min="11261" max="11263" width="8.7109375" style="42"/>
    <col min="11264" max="11264" width="11.28515625" style="42" customWidth="1"/>
    <col min="11265" max="11266" width="8.7109375" style="42"/>
    <col min="11267" max="11267" width="9.85546875" style="42" customWidth="1"/>
    <col min="11268" max="11268" width="13.7109375" style="42" customWidth="1"/>
    <col min="11269" max="11269" width="9.140625" style="42" bestFit="1" customWidth="1"/>
    <col min="11270" max="11276" width="8.7109375" style="42"/>
    <col min="11277" max="11277" width="14.42578125" style="42" customWidth="1"/>
    <col min="11278" max="11515" width="8.7109375" style="42"/>
    <col min="11516" max="11516" width="1.7109375" style="42" customWidth="1"/>
    <col min="11517" max="11519" width="8.7109375" style="42"/>
    <col min="11520" max="11520" width="11.28515625" style="42" customWidth="1"/>
    <col min="11521" max="11522" width="8.7109375" style="42"/>
    <col min="11523" max="11523" width="9.85546875" style="42" customWidth="1"/>
    <col min="11524" max="11524" width="13.7109375" style="42" customWidth="1"/>
    <col min="11525" max="11525" width="9.140625" style="42" bestFit="1" customWidth="1"/>
    <col min="11526" max="11532" width="8.7109375" style="42"/>
    <col min="11533" max="11533" width="14.42578125" style="42" customWidth="1"/>
    <col min="11534" max="11771" width="8.7109375" style="42"/>
    <col min="11772" max="11772" width="1.7109375" style="42" customWidth="1"/>
    <col min="11773" max="11775" width="8.7109375" style="42"/>
    <col min="11776" max="11776" width="11.28515625" style="42" customWidth="1"/>
    <col min="11777" max="11778" width="8.7109375" style="42"/>
    <col min="11779" max="11779" width="9.85546875" style="42" customWidth="1"/>
    <col min="11780" max="11780" width="13.7109375" style="42" customWidth="1"/>
    <col min="11781" max="11781" width="9.140625" style="42" bestFit="1" customWidth="1"/>
    <col min="11782" max="11788" width="8.7109375" style="42"/>
    <col min="11789" max="11789" width="14.42578125" style="42" customWidth="1"/>
    <col min="11790" max="12027" width="8.7109375" style="42"/>
    <col min="12028" max="12028" width="1.7109375" style="42" customWidth="1"/>
    <col min="12029" max="12031" width="8.7109375" style="42"/>
    <col min="12032" max="12032" width="11.28515625" style="42" customWidth="1"/>
    <col min="12033" max="12034" width="8.7109375" style="42"/>
    <col min="12035" max="12035" width="9.85546875" style="42" customWidth="1"/>
    <col min="12036" max="12036" width="13.7109375" style="42" customWidth="1"/>
    <col min="12037" max="12037" width="9.140625" style="42" bestFit="1" customWidth="1"/>
    <col min="12038" max="12044" width="8.7109375" style="42"/>
    <col min="12045" max="12045" width="14.42578125" style="42" customWidth="1"/>
    <col min="12046" max="12283" width="8.7109375" style="42"/>
    <col min="12284" max="12284" width="1.7109375" style="42" customWidth="1"/>
    <col min="12285" max="12287" width="8.7109375" style="42"/>
    <col min="12288" max="12288" width="11.28515625" style="42" customWidth="1"/>
    <col min="12289" max="12290" width="8.7109375" style="42"/>
    <col min="12291" max="12291" width="9.85546875" style="42" customWidth="1"/>
    <col min="12292" max="12292" width="13.7109375" style="42" customWidth="1"/>
    <col min="12293" max="12293" width="9.140625" style="42" bestFit="1" customWidth="1"/>
    <col min="12294" max="12300" width="8.7109375" style="42"/>
    <col min="12301" max="12301" width="14.42578125" style="42" customWidth="1"/>
    <col min="12302" max="12539" width="8.7109375" style="42"/>
    <col min="12540" max="12540" width="1.7109375" style="42" customWidth="1"/>
    <col min="12541" max="12543" width="8.7109375" style="42"/>
    <col min="12544" max="12544" width="11.28515625" style="42" customWidth="1"/>
    <col min="12545" max="12546" width="8.7109375" style="42"/>
    <col min="12547" max="12547" width="9.85546875" style="42" customWidth="1"/>
    <col min="12548" max="12548" width="13.7109375" style="42" customWidth="1"/>
    <col min="12549" max="12549" width="9.140625" style="42" bestFit="1" customWidth="1"/>
    <col min="12550" max="12556" width="8.7109375" style="42"/>
    <col min="12557" max="12557" width="14.42578125" style="42" customWidth="1"/>
    <col min="12558" max="12795" width="8.7109375" style="42"/>
    <col min="12796" max="12796" width="1.7109375" style="42" customWidth="1"/>
    <col min="12797" max="12799" width="8.7109375" style="42"/>
    <col min="12800" max="12800" width="11.28515625" style="42" customWidth="1"/>
    <col min="12801" max="12802" width="8.7109375" style="42"/>
    <col min="12803" max="12803" width="9.85546875" style="42" customWidth="1"/>
    <col min="12804" max="12804" width="13.7109375" style="42" customWidth="1"/>
    <col min="12805" max="12805" width="9.140625" style="42" bestFit="1" customWidth="1"/>
    <col min="12806" max="12812" width="8.7109375" style="42"/>
    <col min="12813" max="12813" width="14.42578125" style="42" customWidth="1"/>
    <col min="12814" max="13051" width="8.7109375" style="42"/>
    <col min="13052" max="13052" width="1.7109375" style="42" customWidth="1"/>
    <col min="13053" max="13055" width="8.7109375" style="42"/>
    <col min="13056" max="13056" width="11.28515625" style="42" customWidth="1"/>
    <col min="13057" max="13058" width="8.7109375" style="42"/>
    <col min="13059" max="13059" width="9.85546875" style="42" customWidth="1"/>
    <col min="13060" max="13060" width="13.7109375" style="42" customWidth="1"/>
    <col min="13061" max="13061" width="9.140625" style="42" bestFit="1" customWidth="1"/>
    <col min="13062" max="13068" width="8.7109375" style="42"/>
    <col min="13069" max="13069" width="14.42578125" style="42" customWidth="1"/>
    <col min="13070" max="13307" width="8.7109375" style="42"/>
    <col min="13308" max="13308" width="1.7109375" style="42" customWidth="1"/>
    <col min="13309" max="13311" width="8.7109375" style="42"/>
    <col min="13312" max="13312" width="11.28515625" style="42" customWidth="1"/>
    <col min="13313" max="13314" width="8.7109375" style="42"/>
    <col min="13315" max="13315" width="9.85546875" style="42" customWidth="1"/>
    <col min="13316" max="13316" width="13.7109375" style="42" customWidth="1"/>
    <col min="13317" max="13317" width="9.140625" style="42" bestFit="1" customWidth="1"/>
    <col min="13318" max="13324" width="8.7109375" style="42"/>
    <col min="13325" max="13325" width="14.42578125" style="42" customWidth="1"/>
    <col min="13326" max="13563" width="8.7109375" style="42"/>
    <col min="13564" max="13564" width="1.7109375" style="42" customWidth="1"/>
    <col min="13565" max="13567" width="8.7109375" style="42"/>
    <col min="13568" max="13568" width="11.28515625" style="42" customWidth="1"/>
    <col min="13569" max="13570" width="8.7109375" style="42"/>
    <col min="13571" max="13571" width="9.85546875" style="42" customWidth="1"/>
    <col min="13572" max="13572" width="13.7109375" style="42" customWidth="1"/>
    <col min="13573" max="13573" width="9.140625" style="42" bestFit="1" customWidth="1"/>
    <col min="13574" max="13580" width="8.7109375" style="42"/>
    <col min="13581" max="13581" width="14.42578125" style="42" customWidth="1"/>
    <col min="13582" max="13819" width="8.7109375" style="42"/>
    <col min="13820" max="13820" width="1.7109375" style="42" customWidth="1"/>
    <col min="13821" max="13823" width="8.7109375" style="42"/>
    <col min="13824" max="13824" width="11.28515625" style="42" customWidth="1"/>
    <col min="13825" max="13826" width="8.7109375" style="42"/>
    <col min="13827" max="13827" width="9.85546875" style="42" customWidth="1"/>
    <col min="13828" max="13828" width="13.7109375" style="42" customWidth="1"/>
    <col min="13829" max="13829" width="9.140625" style="42" bestFit="1" customWidth="1"/>
    <col min="13830" max="13836" width="8.7109375" style="42"/>
    <col min="13837" max="13837" width="14.42578125" style="42" customWidth="1"/>
    <col min="13838" max="14075" width="8.7109375" style="42"/>
    <col min="14076" max="14076" width="1.7109375" style="42" customWidth="1"/>
    <col min="14077" max="14079" width="8.7109375" style="42"/>
    <col min="14080" max="14080" width="11.28515625" style="42" customWidth="1"/>
    <col min="14081" max="14082" width="8.7109375" style="42"/>
    <col min="14083" max="14083" width="9.85546875" style="42" customWidth="1"/>
    <col min="14084" max="14084" width="13.7109375" style="42" customWidth="1"/>
    <col min="14085" max="14085" width="9.140625" style="42" bestFit="1" customWidth="1"/>
    <col min="14086" max="14092" width="8.7109375" style="42"/>
    <col min="14093" max="14093" width="14.42578125" style="42" customWidth="1"/>
    <col min="14094" max="14331" width="8.7109375" style="42"/>
    <col min="14332" max="14332" width="1.7109375" style="42" customWidth="1"/>
    <col min="14333" max="14335" width="8.7109375" style="42"/>
    <col min="14336" max="14336" width="11.28515625" style="42" customWidth="1"/>
    <col min="14337" max="14338" width="8.7109375" style="42"/>
    <col min="14339" max="14339" width="9.85546875" style="42" customWidth="1"/>
    <col min="14340" max="14340" width="13.7109375" style="42" customWidth="1"/>
    <col min="14341" max="14341" width="9.140625" style="42" bestFit="1" customWidth="1"/>
    <col min="14342" max="14348" width="8.7109375" style="42"/>
    <col min="14349" max="14349" width="14.42578125" style="42" customWidth="1"/>
    <col min="14350" max="14587" width="8.7109375" style="42"/>
    <col min="14588" max="14588" width="1.7109375" style="42" customWidth="1"/>
    <col min="14589" max="14591" width="8.7109375" style="42"/>
    <col min="14592" max="14592" width="11.28515625" style="42" customWidth="1"/>
    <col min="14593" max="14594" width="8.7109375" style="42"/>
    <col min="14595" max="14595" width="9.85546875" style="42" customWidth="1"/>
    <col min="14596" max="14596" width="13.7109375" style="42" customWidth="1"/>
    <col min="14597" max="14597" width="9.140625" style="42" bestFit="1" customWidth="1"/>
    <col min="14598" max="14604" width="8.7109375" style="42"/>
    <col min="14605" max="14605" width="14.42578125" style="42" customWidth="1"/>
    <col min="14606" max="14843" width="8.7109375" style="42"/>
    <col min="14844" max="14844" width="1.7109375" style="42" customWidth="1"/>
    <col min="14845" max="14847" width="8.7109375" style="42"/>
    <col min="14848" max="14848" width="11.28515625" style="42" customWidth="1"/>
    <col min="14849" max="14850" width="8.7109375" style="42"/>
    <col min="14851" max="14851" width="9.85546875" style="42" customWidth="1"/>
    <col min="14852" max="14852" width="13.7109375" style="42" customWidth="1"/>
    <col min="14853" max="14853" width="9.140625" style="42" bestFit="1" customWidth="1"/>
    <col min="14854" max="14860" width="8.7109375" style="42"/>
    <col min="14861" max="14861" width="14.42578125" style="42" customWidth="1"/>
    <col min="14862" max="15099" width="8.7109375" style="42"/>
    <col min="15100" max="15100" width="1.7109375" style="42" customWidth="1"/>
    <col min="15101" max="15103" width="8.7109375" style="42"/>
    <col min="15104" max="15104" width="11.28515625" style="42" customWidth="1"/>
    <col min="15105" max="15106" width="8.7109375" style="42"/>
    <col min="15107" max="15107" width="9.85546875" style="42" customWidth="1"/>
    <col min="15108" max="15108" width="13.7109375" style="42" customWidth="1"/>
    <col min="15109" max="15109" width="9.140625" style="42" bestFit="1" customWidth="1"/>
    <col min="15110" max="15116" width="8.7109375" style="42"/>
    <col min="15117" max="15117" width="14.42578125" style="42" customWidth="1"/>
    <col min="15118" max="15355" width="8.7109375" style="42"/>
    <col min="15356" max="15356" width="1.7109375" style="42" customWidth="1"/>
    <col min="15357" max="15359" width="8.7109375" style="42"/>
    <col min="15360" max="15360" width="11.28515625" style="42" customWidth="1"/>
    <col min="15361" max="15362" width="8.7109375" style="42"/>
    <col min="15363" max="15363" width="9.85546875" style="42" customWidth="1"/>
    <col min="15364" max="15364" width="13.7109375" style="42" customWidth="1"/>
    <col min="15365" max="15365" width="9.140625" style="42" bestFit="1" customWidth="1"/>
    <col min="15366" max="15372" width="8.7109375" style="42"/>
    <col min="15373" max="15373" width="14.42578125" style="42" customWidth="1"/>
    <col min="15374" max="15611" width="8.7109375" style="42"/>
    <col min="15612" max="15612" width="1.7109375" style="42" customWidth="1"/>
    <col min="15613" max="15615" width="8.7109375" style="42"/>
    <col min="15616" max="15616" width="11.28515625" style="42" customWidth="1"/>
    <col min="15617" max="15618" width="8.7109375" style="42"/>
    <col min="15619" max="15619" width="9.85546875" style="42" customWidth="1"/>
    <col min="15620" max="15620" width="13.7109375" style="42" customWidth="1"/>
    <col min="15621" max="15621" width="9.140625" style="42" bestFit="1" customWidth="1"/>
    <col min="15622" max="15628" width="8.7109375" style="42"/>
    <col min="15629" max="15629" width="14.42578125" style="42" customWidth="1"/>
    <col min="15630" max="15867" width="8.7109375" style="42"/>
    <col min="15868" max="15868" width="1.7109375" style="42" customWidth="1"/>
    <col min="15869" max="15871" width="8.7109375" style="42"/>
    <col min="15872" max="15872" width="11.28515625" style="42" customWidth="1"/>
    <col min="15873" max="15874" width="8.7109375" style="42"/>
    <col min="15875" max="15875" width="9.85546875" style="42" customWidth="1"/>
    <col min="15876" max="15876" width="13.7109375" style="42" customWidth="1"/>
    <col min="15877" max="15877" width="9.140625" style="42" bestFit="1" customWidth="1"/>
    <col min="15878" max="15884" width="8.7109375" style="42"/>
    <col min="15885" max="15885" width="14.42578125" style="42" customWidth="1"/>
    <col min="15886" max="16123" width="8.7109375" style="42"/>
    <col min="16124" max="16124" width="1.7109375" style="42" customWidth="1"/>
    <col min="16125" max="16127" width="8.7109375" style="42"/>
    <col min="16128" max="16128" width="11.28515625" style="42" customWidth="1"/>
    <col min="16129" max="16130" width="8.7109375" style="42"/>
    <col min="16131" max="16131" width="9.85546875" style="42" customWidth="1"/>
    <col min="16132" max="16132" width="13.7109375" style="42" customWidth="1"/>
    <col min="16133" max="16133" width="9.140625" style="42" bestFit="1" customWidth="1"/>
    <col min="16134" max="16140" width="8.7109375" style="42"/>
    <col min="16141" max="16141" width="14.42578125" style="42" customWidth="1"/>
    <col min="16142" max="16384" width="8.7109375" style="42"/>
  </cols>
  <sheetData>
    <row r="1" spans="1:3">
      <c r="A1" s="85" t="s">
        <v>72</v>
      </c>
      <c r="B1" s="86"/>
      <c r="C1" s="86"/>
    </row>
    <row r="2" spans="1:3">
      <c r="A2" s="85" t="s">
        <v>73</v>
      </c>
      <c r="B2" s="86"/>
      <c r="C2" s="86"/>
    </row>
    <row r="3" spans="1:3">
      <c r="A3" s="85" t="s">
        <v>185</v>
      </c>
      <c r="B3" s="86"/>
      <c r="C3" s="86"/>
    </row>
    <row r="5" spans="1:3">
      <c r="A5" s="87" t="s">
        <v>461</v>
      </c>
      <c r="B5" s="88"/>
      <c r="C5" s="89"/>
    </row>
    <row r="7" spans="1:3">
      <c r="A7" s="79" t="s">
        <v>435</v>
      </c>
      <c r="B7" s="79"/>
      <c r="C7" s="43">
        <f>C8+C9</f>
        <v>394682.88</v>
      </c>
    </row>
    <row r="8" spans="1:3">
      <c r="A8" s="78" t="s">
        <v>436</v>
      </c>
      <c r="B8" s="78"/>
      <c r="C8" s="44">
        <v>1963.85</v>
      </c>
    </row>
    <row r="9" spans="1:3">
      <c r="A9" s="78" t="s">
        <v>437</v>
      </c>
      <c r="B9" s="78"/>
      <c r="C9" s="44">
        <v>392719.03</v>
      </c>
    </row>
    <row r="11" spans="1:3">
      <c r="A11" s="80" t="s">
        <v>438</v>
      </c>
      <c r="B11" s="81"/>
      <c r="C11" s="82"/>
    </row>
    <row r="12" spans="1:3">
      <c r="A12" s="78" t="s">
        <v>462</v>
      </c>
      <c r="B12" s="78"/>
      <c r="C12" s="44">
        <v>541296.49</v>
      </c>
    </row>
    <row r="13" spans="1:3">
      <c r="A13" s="78"/>
      <c r="B13" s="78"/>
      <c r="C13" s="44"/>
    </row>
    <row r="15" spans="1:3">
      <c r="A15" s="45" t="s">
        <v>0</v>
      </c>
      <c r="B15" s="45" t="s">
        <v>7</v>
      </c>
      <c r="C15" s="46" t="s">
        <v>1</v>
      </c>
    </row>
    <row r="16" spans="1:3">
      <c r="A16" s="47">
        <v>1</v>
      </c>
      <c r="B16" s="48" t="s">
        <v>439</v>
      </c>
      <c r="C16" s="49">
        <f>SUM(C17:C31)</f>
        <v>396524.37</v>
      </c>
    </row>
    <row r="17" spans="1:5">
      <c r="A17" s="50" t="s">
        <v>10</v>
      </c>
      <c r="B17" s="51" t="s">
        <v>11</v>
      </c>
      <c r="C17" s="52">
        <v>129989</v>
      </c>
    </row>
    <row r="18" spans="1:5">
      <c r="A18" s="50" t="s">
        <v>13</v>
      </c>
      <c r="B18" s="51" t="s">
        <v>12</v>
      </c>
      <c r="C18" s="52">
        <v>0</v>
      </c>
    </row>
    <row r="19" spans="1:5">
      <c r="A19" s="50" t="s">
        <v>15</v>
      </c>
      <c r="B19" s="51" t="s">
        <v>440</v>
      </c>
      <c r="C19" s="52">
        <v>13336.06</v>
      </c>
      <c r="E19" s="53"/>
    </row>
    <row r="20" spans="1:5">
      <c r="A20" s="50" t="s">
        <v>16</v>
      </c>
      <c r="B20" s="51" t="s">
        <v>441</v>
      </c>
      <c r="C20" s="52">
        <v>57167.07</v>
      </c>
    </row>
    <row r="21" spans="1:5">
      <c r="A21" s="50" t="s">
        <v>70</v>
      </c>
      <c r="B21" s="51" t="s">
        <v>442</v>
      </c>
      <c r="C21" s="52">
        <v>1659.48</v>
      </c>
    </row>
    <row r="22" spans="1:5">
      <c r="A22" s="50" t="s">
        <v>74</v>
      </c>
      <c r="B22" s="51" t="s">
        <v>443</v>
      </c>
      <c r="C22" s="52">
        <v>3858.31</v>
      </c>
    </row>
    <row r="23" spans="1:5">
      <c r="A23" s="50" t="s">
        <v>402</v>
      </c>
      <c r="B23" s="51" t="s">
        <v>444</v>
      </c>
      <c r="C23" s="52">
        <v>0</v>
      </c>
    </row>
    <row r="24" spans="1:5">
      <c r="A24" s="50" t="s">
        <v>104</v>
      </c>
      <c r="B24" s="51" t="s">
        <v>445</v>
      </c>
      <c r="C24" s="52">
        <v>8846.5400000000009</v>
      </c>
    </row>
    <row r="25" spans="1:5">
      <c r="A25" s="50" t="s">
        <v>105</v>
      </c>
      <c r="B25" s="51" t="s">
        <v>19</v>
      </c>
      <c r="C25" s="52">
        <v>0</v>
      </c>
    </row>
    <row r="26" spans="1:5">
      <c r="A26" s="50" t="s">
        <v>17</v>
      </c>
      <c r="B26" s="51" t="s">
        <v>20</v>
      </c>
      <c r="C26" s="52">
        <v>167225.29</v>
      </c>
    </row>
    <row r="27" spans="1:5">
      <c r="A27" s="50" t="s">
        <v>18</v>
      </c>
      <c r="B27" s="51" t="s">
        <v>103</v>
      </c>
      <c r="C27" s="52">
        <v>2606.69</v>
      </c>
    </row>
    <row r="28" spans="1:5">
      <c r="A28" s="50" t="s">
        <v>106</v>
      </c>
      <c r="B28" s="51" t="s">
        <v>116</v>
      </c>
      <c r="C28" s="52">
        <v>1579</v>
      </c>
    </row>
    <row r="29" spans="1:5">
      <c r="A29" s="50" t="s">
        <v>107</v>
      </c>
      <c r="B29" s="51" t="s">
        <v>463</v>
      </c>
      <c r="C29" s="52">
        <v>475.5</v>
      </c>
    </row>
    <row r="30" spans="1:5">
      <c r="A30" s="50" t="s">
        <v>108</v>
      </c>
      <c r="B30" s="51" t="s">
        <v>446</v>
      </c>
      <c r="C30" s="52">
        <v>5119.33</v>
      </c>
    </row>
    <row r="31" spans="1:5">
      <c r="A31" s="50" t="s">
        <v>447</v>
      </c>
      <c r="B31" s="51" t="s">
        <v>448</v>
      </c>
      <c r="C31" s="52">
        <v>4662.1000000000004</v>
      </c>
    </row>
    <row r="32" spans="1:5">
      <c r="A32" s="47">
        <v>2</v>
      </c>
      <c r="B32" s="48" t="s">
        <v>449</v>
      </c>
      <c r="C32" s="49">
        <f>SUM(C33:C37)</f>
        <v>30793.599999999999</v>
      </c>
    </row>
    <row r="33" spans="1:3">
      <c r="A33" s="50" t="s">
        <v>21</v>
      </c>
      <c r="B33" s="51" t="s">
        <v>2</v>
      </c>
      <c r="C33" s="52">
        <v>1088</v>
      </c>
    </row>
    <row r="34" spans="1:3">
      <c r="A34" s="50" t="s">
        <v>22</v>
      </c>
      <c r="B34" s="51" t="s">
        <v>23</v>
      </c>
      <c r="C34" s="52">
        <v>273</v>
      </c>
    </row>
    <row r="35" spans="1:3">
      <c r="A35" s="50" t="s">
        <v>24</v>
      </c>
      <c r="B35" s="51" t="s">
        <v>78</v>
      </c>
      <c r="C35" s="52">
        <v>150</v>
      </c>
    </row>
    <row r="36" spans="1:3">
      <c r="A36" s="50" t="s">
        <v>71</v>
      </c>
      <c r="B36" s="51" t="s">
        <v>25</v>
      </c>
      <c r="C36" s="52">
        <v>6380.85</v>
      </c>
    </row>
    <row r="37" spans="1:3">
      <c r="A37" s="50" t="s">
        <v>79</v>
      </c>
      <c r="B37" s="51" t="s">
        <v>142</v>
      </c>
      <c r="C37" s="52">
        <v>22901.75</v>
      </c>
    </row>
    <row r="38" spans="1:3">
      <c r="A38" s="47">
        <v>3</v>
      </c>
      <c r="B38" s="48" t="s">
        <v>450</v>
      </c>
      <c r="C38" s="49">
        <f>SUM(C39:C40)</f>
        <v>7580.7199999999993</v>
      </c>
    </row>
    <row r="39" spans="1:3">
      <c r="A39" s="50" t="s">
        <v>27</v>
      </c>
      <c r="B39" s="51" t="s">
        <v>28</v>
      </c>
      <c r="C39" s="52">
        <v>3600</v>
      </c>
    </row>
    <row r="40" spans="1:3">
      <c r="A40" s="50" t="s">
        <v>68</v>
      </c>
      <c r="B40" s="51" t="s">
        <v>29</v>
      </c>
      <c r="C40" s="52">
        <v>3980.72</v>
      </c>
    </row>
    <row r="41" spans="1:3">
      <c r="A41" s="47">
        <v>4</v>
      </c>
      <c r="B41" s="48" t="s">
        <v>451</v>
      </c>
      <c r="C41" s="49">
        <f>SUM(C42:C54)</f>
        <v>38648.32</v>
      </c>
    </row>
    <row r="42" spans="1:3">
      <c r="A42" s="50" t="s">
        <v>30</v>
      </c>
      <c r="B42" s="51" t="s">
        <v>32</v>
      </c>
      <c r="C42" s="52">
        <v>15766.8</v>
      </c>
    </row>
    <row r="43" spans="1:3">
      <c r="A43" s="50" t="s">
        <v>31</v>
      </c>
      <c r="B43" s="51" t="s">
        <v>452</v>
      </c>
      <c r="C43" s="52">
        <v>4692.5</v>
      </c>
    </row>
    <row r="44" spans="1:3">
      <c r="A44" s="50" t="s">
        <v>33</v>
      </c>
      <c r="B44" s="51" t="s">
        <v>91</v>
      </c>
      <c r="C44" s="52">
        <v>526.5</v>
      </c>
    </row>
    <row r="45" spans="1:3">
      <c r="A45" s="50" t="s">
        <v>34</v>
      </c>
      <c r="B45" s="51" t="s">
        <v>80</v>
      </c>
      <c r="C45" s="52">
        <v>0</v>
      </c>
    </row>
    <row r="46" spans="1:3">
      <c r="A46" s="50" t="s">
        <v>36</v>
      </c>
      <c r="B46" s="51" t="s">
        <v>81</v>
      </c>
      <c r="C46" s="52">
        <v>8288.7199999999993</v>
      </c>
    </row>
    <row r="47" spans="1:3">
      <c r="A47" s="50" t="s">
        <v>38</v>
      </c>
      <c r="B47" s="51" t="s">
        <v>76</v>
      </c>
      <c r="C47" s="52">
        <v>114.9</v>
      </c>
    </row>
    <row r="48" spans="1:3">
      <c r="A48" s="50" t="s">
        <v>77</v>
      </c>
      <c r="B48" s="51" t="s">
        <v>35</v>
      </c>
      <c r="C48" s="52">
        <v>1178.76</v>
      </c>
    </row>
    <row r="49" spans="1:3">
      <c r="A49" s="50" t="s">
        <v>82</v>
      </c>
      <c r="B49" s="51" t="s">
        <v>37</v>
      </c>
      <c r="C49" s="52">
        <v>0</v>
      </c>
    </row>
    <row r="50" spans="1:3">
      <c r="A50" s="50" t="s">
        <v>83</v>
      </c>
      <c r="B50" s="51" t="s">
        <v>453</v>
      </c>
      <c r="C50" s="52">
        <v>4481.3500000000004</v>
      </c>
    </row>
    <row r="51" spans="1:3">
      <c r="A51" s="50" t="s">
        <v>87</v>
      </c>
      <c r="B51" s="51" t="s">
        <v>8</v>
      </c>
      <c r="C51" s="52">
        <v>0</v>
      </c>
    </row>
    <row r="52" spans="1:3">
      <c r="A52" s="50" t="s">
        <v>88</v>
      </c>
      <c r="B52" s="51" t="s">
        <v>454</v>
      </c>
      <c r="C52" s="52">
        <v>2465</v>
      </c>
    </row>
    <row r="53" spans="1:3">
      <c r="A53" s="50" t="s">
        <v>89</v>
      </c>
      <c r="B53" s="51" t="s">
        <v>26</v>
      </c>
      <c r="C53" s="52">
        <v>465.55</v>
      </c>
    </row>
    <row r="54" spans="1:3">
      <c r="A54" s="50" t="s">
        <v>90</v>
      </c>
      <c r="B54" s="51" t="s">
        <v>455</v>
      </c>
      <c r="C54" s="52">
        <v>668.24</v>
      </c>
    </row>
    <row r="55" spans="1:3">
      <c r="A55" s="47">
        <v>5</v>
      </c>
      <c r="B55" s="48" t="s">
        <v>456</v>
      </c>
      <c r="C55" s="49">
        <f>SUM(C56:C59)</f>
        <v>3907.57</v>
      </c>
    </row>
    <row r="56" spans="1:3">
      <c r="A56" s="50" t="s">
        <v>39</v>
      </c>
      <c r="B56" s="51" t="s">
        <v>40</v>
      </c>
      <c r="C56" s="52">
        <v>0</v>
      </c>
    </row>
    <row r="57" spans="1:3">
      <c r="A57" s="50" t="s">
        <v>41</v>
      </c>
      <c r="B57" s="51" t="s">
        <v>44</v>
      </c>
      <c r="C57" s="52">
        <v>2087.5700000000002</v>
      </c>
    </row>
    <row r="58" spans="1:3">
      <c r="A58" s="50" t="s">
        <v>42</v>
      </c>
      <c r="B58" s="51" t="s">
        <v>45</v>
      </c>
      <c r="C58" s="52">
        <v>0</v>
      </c>
    </row>
    <row r="59" spans="1:3">
      <c r="A59" s="50" t="s">
        <v>43</v>
      </c>
      <c r="B59" s="51" t="s">
        <v>84</v>
      </c>
      <c r="C59" s="52">
        <v>1820</v>
      </c>
    </row>
    <row r="60" spans="1:3">
      <c r="A60" s="47">
        <v>6</v>
      </c>
      <c r="B60" s="48" t="s">
        <v>55</v>
      </c>
      <c r="C60" s="49">
        <f>SUM(C61:C66)</f>
        <v>25343.5</v>
      </c>
    </row>
    <row r="61" spans="1:3">
      <c r="A61" s="54" t="s">
        <v>46</v>
      </c>
      <c r="B61" s="55" t="s">
        <v>86</v>
      </c>
      <c r="C61" s="56"/>
    </row>
    <row r="62" spans="1:3">
      <c r="A62" s="54" t="s">
        <v>47</v>
      </c>
      <c r="B62" s="55" t="s">
        <v>62</v>
      </c>
      <c r="C62" s="56">
        <v>10000</v>
      </c>
    </row>
    <row r="63" spans="1:3">
      <c r="A63" s="54" t="s">
        <v>48</v>
      </c>
      <c r="B63" s="55" t="s">
        <v>49</v>
      </c>
      <c r="C63" s="56">
        <v>4800</v>
      </c>
    </row>
    <row r="64" spans="1:3">
      <c r="A64" s="54" t="s">
        <v>50</v>
      </c>
      <c r="B64" s="55" t="s">
        <v>51</v>
      </c>
      <c r="C64" s="56">
        <v>5000</v>
      </c>
    </row>
    <row r="65" spans="1:3">
      <c r="A65" s="54" t="s">
        <v>52</v>
      </c>
      <c r="B65" s="55" t="s">
        <v>53</v>
      </c>
      <c r="C65" s="56">
        <v>5000</v>
      </c>
    </row>
    <row r="66" spans="1:3">
      <c r="A66" s="54" t="s">
        <v>54</v>
      </c>
      <c r="B66" s="55" t="s">
        <v>85</v>
      </c>
      <c r="C66" s="56">
        <v>543.5</v>
      </c>
    </row>
    <row r="67" spans="1:3">
      <c r="A67" s="47">
        <v>7</v>
      </c>
      <c r="B67" s="48" t="s">
        <v>6</v>
      </c>
      <c r="C67" s="49">
        <f>SUM(C68:C71)</f>
        <v>11490.42</v>
      </c>
    </row>
    <row r="68" spans="1:3">
      <c r="A68" s="54" t="s">
        <v>63</v>
      </c>
      <c r="B68" s="55" t="s">
        <v>56</v>
      </c>
      <c r="C68" s="56">
        <v>0</v>
      </c>
    </row>
    <row r="69" spans="1:3">
      <c r="A69" s="54" t="s">
        <v>64</v>
      </c>
      <c r="B69" s="55" t="s">
        <v>61</v>
      </c>
      <c r="C69" s="56">
        <v>10825.92</v>
      </c>
    </row>
    <row r="70" spans="1:3">
      <c r="A70" s="54" t="s">
        <v>65</v>
      </c>
      <c r="B70" s="55" t="s">
        <v>57</v>
      </c>
      <c r="C70" s="56">
        <v>664.5</v>
      </c>
    </row>
    <row r="71" spans="1:3">
      <c r="A71" s="54" t="s">
        <v>66</v>
      </c>
      <c r="B71" s="55" t="s">
        <v>122</v>
      </c>
      <c r="C71" s="56">
        <v>0</v>
      </c>
    </row>
    <row r="72" spans="1:3">
      <c r="A72" s="47">
        <v>8</v>
      </c>
      <c r="B72" s="48" t="s">
        <v>9</v>
      </c>
      <c r="C72" s="49">
        <f>SUM(C73:C75)</f>
        <v>1500</v>
      </c>
    </row>
    <row r="73" spans="1:3">
      <c r="A73" s="54" t="s">
        <v>58</v>
      </c>
      <c r="B73" s="55" t="s">
        <v>59</v>
      </c>
      <c r="C73" s="56">
        <v>600</v>
      </c>
    </row>
    <row r="74" spans="1:3">
      <c r="A74" s="54" t="s">
        <v>67</v>
      </c>
      <c r="B74" s="55" t="s">
        <v>60</v>
      </c>
      <c r="C74" s="56">
        <v>900</v>
      </c>
    </row>
    <row r="75" spans="1:3">
      <c r="A75" s="54"/>
      <c r="B75" s="55"/>
      <c r="C75" s="56"/>
    </row>
    <row r="76" spans="1:3">
      <c r="A76" s="57"/>
      <c r="B76" s="57"/>
      <c r="C76" s="58"/>
    </row>
    <row r="77" spans="1:3">
      <c r="A77" s="83" t="s">
        <v>3</v>
      </c>
      <c r="B77" s="84"/>
      <c r="C77" s="59">
        <f>C16+C32+C38+C41+C55+C60+C67+C72</f>
        <v>515788.49999999994</v>
      </c>
    </row>
    <row r="78" spans="1:3">
      <c r="C78" s="60"/>
    </row>
    <row r="79" spans="1:3">
      <c r="A79" s="79" t="s">
        <v>457</v>
      </c>
      <c r="B79" s="79"/>
      <c r="C79" s="43">
        <v>368678.94</v>
      </c>
    </row>
    <row r="80" spans="1:3">
      <c r="A80" s="78" t="s">
        <v>4</v>
      </c>
      <c r="B80" s="78"/>
      <c r="C80" s="44">
        <v>275000</v>
      </c>
    </row>
    <row r="81" spans="1:3">
      <c r="A81" s="78" t="s">
        <v>458</v>
      </c>
      <c r="B81" s="78"/>
      <c r="C81" s="44">
        <v>251190.99</v>
      </c>
    </row>
    <row r="82" spans="1:3">
      <c r="A82" s="78" t="s">
        <v>459</v>
      </c>
      <c r="B82" s="78"/>
      <c r="C82" s="44">
        <v>251.37</v>
      </c>
    </row>
    <row r="83" spans="1:3">
      <c r="A83" s="78" t="s">
        <v>460</v>
      </c>
      <c r="B83" s="78"/>
      <c r="C83" s="44">
        <v>20.29</v>
      </c>
    </row>
    <row r="84" spans="1:3">
      <c r="A84" s="79" t="s">
        <v>457</v>
      </c>
      <c r="B84" s="79"/>
      <c r="C84" s="43">
        <f>C79+C80-C81+C82-C83</f>
        <v>392719.02999999997</v>
      </c>
    </row>
  </sheetData>
  <mergeCells count="17">
    <mergeCell ref="A79:B79"/>
    <mergeCell ref="A1:C1"/>
    <mergeCell ref="A2:C2"/>
    <mergeCell ref="A3:C3"/>
    <mergeCell ref="A5:C5"/>
    <mergeCell ref="A7:B7"/>
    <mergeCell ref="A8:B8"/>
    <mergeCell ref="A9:B9"/>
    <mergeCell ref="A11:C11"/>
    <mergeCell ref="A12:B12"/>
    <mergeCell ref="A13:B13"/>
    <mergeCell ref="A77:B77"/>
    <mergeCell ref="A80:B80"/>
    <mergeCell ref="A81:B81"/>
    <mergeCell ref="A82:B82"/>
    <mergeCell ref="A83:B83"/>
    <mergeCell ref="A84:B84"/>
  </mergeCells>
  <printOptions horizontalCentered="1"/>
  <pageMargins left="0.55118110236220474" right="0.19685039370078741" top="0.35433070866141736" bottom="0.43307086614173229" header="0.23622047244094491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Site 1</vt:lpstr>
      <vt:lpstr>Planilha Site 2</vt:lpstr>
      <vt:lpstr>Planilha Site 3</vt:lpstr>
      <vt:lpstr>'Planilha Site 1'!Area_de_impressao</vt:lpstr>
      <vt:lpstr>'Planilha Site 2'!Area_de_impressao</vt:lpstr>
      <vt:lpstr>'Planilha Site 3'!Area_de_impressao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Douglas</cp:lastModifiedBy>
  <cp:lastPrinted>2021-09-16T20:13:25Z</cp:lastPrinted>
  <dcterms:created xsi:type="dcterms:W3CDTF">2016-09-29T14:39:08Z</dcterms:created>
  <dcterms:modified xsi:type="dcterms:W3CDTF">2021-09-17T15:35:18Z</dcterms:modified>
</cp:coreProperties>
</file>